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1"/>
  </bookViews>
  <sheets>
    <sheet name="IS" sheetId="1" r:id="rId1"/>
    <sheet name="BS" sheetId="2" r:id="rId2"/>
    <sheet name="Equity" sheetId="3" r:id="rId3"/>
    <sheet name="CashFlow" sheetId="4" r:id="rId4"/>
  </sheets>
  <definedNames>
    <definedName name="_xlnm.Print_Area" localSheetId="3">'CashFlow'!$A$1:$G$83</definedName>
    <definedName name="_xlnm.Print_Titles" localSheetId="3">'CashFlow'!$1:$13</definedName>
  </definedNames>
  <calcPr fullCalcOnLoad="1"/>
</workbook>
</file>

<file path=xl/sharedStrings.xml><?xml version="1.0" encoding="utf-8"?>
<sst xmlns="http://schemas.openxmlformats.org/spreadsheetml/2006/main" count="182" uniqueCount="131">
  <si>
    <t>Property, plant and equipment</t>
  </si>
  <si>
    <t>Current assets</t>
  </si>
  <si>
    <t>Inventories</t>
  </si>
  <si>
    <t>Cash and cash equivalents</t>
  </si>
  <si>
    <t>Current liabilities</t>
  </si>
  <si>
    <t>RM'000</t>
  </si>
  <si>
    <t>Share capital</t>
  </si>
  <si>
    <t>Deferred taxation</t>
  </si>
  <si>
    <t>Revenue</t>
  </si>
  <si>
    <t>Profit before tax</t>
  </si>
  <si>
    <t>Tax expense</t>
  </si>
  <si>
    <t>Total</t>
  </si>
  <si>
    <t>Retained</t>
  </si>
  <si>
    <t>Profit</t>
  </si>
  <si>
    <t>Short term borrowings</t>
  </si>
  <si>
    <t>Long term borrowings</t>
  </si>
  <si>
    <t>(The figures have not been audited)</t>
  </si>
  <si>
    <t>Quarter</t>
  </si>
  <si>
    <t>Current Year</t>
  </si>
  <si>
    <t>Preceding Year</t>
  </si>
  <si>
    <t>Capital</t>
  </si>
  <si>
    <t>As at</t>
  </si>
  <si>
    <t>Notes:</t>
  </si>
  <si>
    <t>Notes :</t>
  </si>
  <si>
    <t>CONDENSED CONSOLIDATED STATEMENT OF CHANGES IN EQUITY</t>
  </si>
  <si>
    <t>Share</t>
  </si>
  <si>
    <t>CONDENSED CONSOLIDATED CASH FLOW STATEMENT</t>
  </si>
  <si>
    <t>Cumulative</t>
  </si>
  <si>
    <t>Non-current assets</t>
  </si>
  <si>
    <t>Non-current liabilities</t>
  </si>
  <si>
    <t>Reserves</t>
  </si>
  <si>
    <t>KEIN HING INTERNATIONAL BERHAD</t>
  </si>
  <si>
    <t>(Company No. 616056-T)</t>
  </si>
  <si>
    <t>Interest expense</t>
  </si>
  <si>
    <t>Interest income</t>
  </si>
  <si>
    <t>Minority interests</t>
  </si>
  <si>
    <t>Operating profit</t>
  </si>
  <si>
    <t>Net profit for the period</t>
  </si>
  <si>
    <t>Premium</t>
  </si>
  <si>
    <t>Cash flows from operating activities</t>
  </si>
  <si>
    <t>Adjustments for:</t>
  </si>
  <si>
    <t>Operating profit before working capital changes</t>
  </si>
  <si>
    <t>(Increase)/Decrease in working capital:</t>
  </si>
  <si>
    <t>Trade and other receivables</t>
  </si>
  <si>
    <t>Trade and other payables</t>
  </si>
  <si>
    <t>Cash generated from operations</t>
  </si>
  <si>
    <t>Tax paid</t>
  </si>
  <si>
    <t>Net cash generated from operating activities</t>
  </si>
  <si>
    <t>Cash flows from investing activities</t>
  </si>
  <si>
    <t>Interest received</t>
  </si>
  <si>
    <t>Net cash used in investing activities</t>
  </si>
  <si>
    <t>Cash flows from financing activities</t>
  </si>
  <si>
    <t>Interest paid</t>
  </si>
  <si>
    <t>Cash &amp; bank balances</t>
  </si>
  <si>
    <t>Non-cash items</t>
  </si>
  <si>
    <t>Non-operating items</t>
  </si>
  <si>
    <t>Proceeds from disposal of  property, plant and equipment</t>
  </si>
  <si>
    <t>Purchase of property, plant and equipment</t>
  </si>
  <si>
    <t>The Condensed Consolidated Income Statements should be read in conjunction with the Annual Financial Statements of KHIB and its subsidiaries for the</t>
  </si>
  <si>
    <t>Cash and cash equivalents at beginning of financial period</t>
  </si>
  <si>
    <t>Cash and cash equivalents at end of financial period</t>
  </si>
  <si>
    <t>CONDENSED CONSOLIDATED INCOME STATEMENT</t>
  </si>
  <si>
    <t xml:space="preserve">CONDENSED CONSOLIDATED  BALANCE SHEET </t>
  </si>
  <si>
    <t>Net cash used in financing activities</t>
  </si>
  <si>
    <t>Cash and cash equivalents at end of period comprise:</t>
  </si>
  <si>
    <t>Bank overdrafts</t>
  </si>
  <si>
    <t>Investment in associated companies</t>
  </si>
  <si>
    <t>Other investments</t>
  </si>
  <si>
    <t>Intangible assets</t>
  </si>
  <si>
    <t>Balance as at 1 May 2005</t>
  </si>
  <si>
    <t>Translation</t>
  </si>
  <si>
    <t>reserve</t>
  </si>
  <si>
    <t xml:space="preserve">Exchange differences on translation  </t>
  </si>
  <si>
    <t>Proceeds from term loans</t>
  </si>
  <si>
    <t>Repayment of term loans</t>
  </si>
  <si>
    <t>Repayment of hire purchase liabilities</t>
  </si>
  <si>
    <t>Repayment of other borrowings</t>
  </si>
  <si>
    <t>Basic earnings per share (sen)</t>
  </si>
  <si>
    <t>To Date</t>
  </si>
  <si>
    <t>Corresponding</t>
  </si>
  <si>
    <t>Period To Date</t>
  </si>
  <si>
    <t>Individual Quarter</t>
  </si>
  <si>
    <t>Cumulative Quarter</t>
  </si>
  <si>
    <t>Net assets per share attributable to ordinary</t>
  </si>
  <si>
    <t>equity holders of the parent (RM)</t>
  </si>
  <si>
    <t>Balance as at 1 May 2006</t>
  </si>
  <si>
    <t>Restated</t>
  </si>
  <si>
    <t>Attributable to equity holders of the company</t>
  </si>
  <si>
    <t>Minority</t>
  </si>
  <si>
    <t>Interest</t>
  </si>
  <si>
    <t>Equity</t>
  </si>
  <si>
    <t>Share of results of associates</t>
  </si>
  <si>
    <t>Attributable to:</t>
  </si>
  <si>
    <t>Equity holders of the parent</t>
  </si>
  <si>
    <t>Minority interest</t>
  </si>
  <si>
    <t>financial year ended 30 April 2006 and the accompanying explanatory notes attached to the interim financial statements</t>
  </si>
  <si>
    <t>ASSETS</t>
  </si>
  <si>
    <t>TOTAL ASSETS</t>
  </si>
  <si>
    <t>EQUITY AND LIABILITIES</t>
  </si>
  <si>
    <t>Equity attributable to equity holders of the parent</t>
  </si>
  <si>
    <t>Total equity</t>
  </si>
  <si>
    <t>Total liabilities</t>
  </si>
  <si>
    <t>TOTAL EQUITY AND LIABILITIES</t>
  </si>
  <si>
    <t>Tax recoverable</t>
  </si>
  <si>
    <t>Purchase of other investment</t>
  </si>
  <si>
    <t>Proceeds from issuance of shares to minority shareholders</t>
  </si>
  <si>
    <t>Acquisisition of shares in associates</t>
  </si>
  <si>
    <t>Deposits in the licensed banks (excluding deposits pledged)</t>
  </si>
  <si>
    <t>Acquisition of additional capital in subsidiary</t>
  </si>
  <si>
    <t>Dividend paid</t>
  </si>
  <si>
    <t>Proceed from disposal of other investment</t>
  </si>
  <si>
    <t>Repayment of advance to a director</t>
  </si>
  <si>
    <t xml:space="preserve">  of the financial statements of  </t>
  </si>
  <si>
    <t xml:space="preserve">  foreign subsidiaries</t>
  </si>
  <si>
    <t>AS AT 30 APRIL 2007</t>
  </si>
  <si>
    <t>FOR THE FOURTH QUARTER ENDED 30 APRIL 2007</t>
  </si>
  <si>
    <t>Balance as at 30 April 2007</t>
  </si>
  <si>
    <t>Purchase of intangible assets</t>
  </si>
  <si>
    <t>Increased in pledged deposits with licensed bank</t>
  </si>
  <si>
    <t>Exchange differences on transaction of the</t>
  </si>
  <si>
    <t>financial statement of foreign operations</t>
  </si>
  <si>
    <t>Foreign exchange differences on opening balance</t>
  </si>
  <si>
    <t>Taxation</t>
  </si>
  <si>
    <t>As previously stated</t>
  </si>
  <si>
    <t>Effect of adopting FRS 3</t>
  </si>
  <si>
    <t>-  Derecognisation of negative goodwill</t>
  </si>
  <si>
    <t>Balance as at 30 April 2006 (restated)</t>
  </si>
  <si>
    <t>Prior year adjustment</t>
  </si>
  <si>
    <t>- effect of adopting FRS 3</t>
  </si>
  <si>
    <t>Balance as at 1 May 2006 (restated)</t>
  </si>
  <si>
    <t>Net decrease in cash and cash equivalents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</si>
</sst>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9">
    <font>
      <sz val="10"/>
      <name val="Arial"/>
      <family val="2"/>
    </font>
    <font>
      <u val="single"/>
      <sz val="10"/>
      <color indexed="36"/>
      <name val="Arial"/>
      <family val="2"/>
    </font>
    <font>
      <u val="single"/>
      <sz val="10"/>
      <color indexed="12"/>
      <name val="Arial"/>
      <family val="2"/>
    </font>
    <font>
      <sz val="10"/>
      <name val="Times New Roman"/>
      <family val="1"/>
    </font>
    <font>
      <b/>
      <sz val="12"/>
      <name val="Times New Roman"/>
      <family val="1"/>
    </font>
    <font>
      <sz val="12"/>
      <name val="Times New Roman"/>
      <family val="1"/>
    </font>
    <font>
      <sz val="12"/>
      <color indexed="10"/>
      <name val="Times New Roman"/>
      <family val="1"/>
    </font>
    <font>
      <b/>
      <sz val="12"/>
      <color indexed="8"/>
      <name val="Times New Roman"/>
      <family val="1"/>
    </font>
    <font>
      <sz val="12"/>
      <color indexed="8"/>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6">
    <xf numFmtId="0" fontId="0" fillId="0" borderId="0" xfId="0" applyAlignment="1">
      <alignment/>
    </xf>
    <xf numFmtId="0" fontId="4" fillId="0" borderId="0" xfId="21" applyFont="1" applyBorder="1" applyAlignment="1">
      <alignment/>
      <protection/>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5" fillId="0" borderId="0" xfId="0" applyFont="1" applyBorder="1" applyAlignment="1">
      <alignment/>
    </xf>
    <xf numFmtId="0" fontId="4" fillId="0" borderId="0" xfId="0" applyFont="1" applyBorder="1" applyAlignment="1">
      <alignment horizontal="center" vertical="top"/>
    </xf>
    <xf numFmtId="0" fontId="5" fillId="0" borderId="0" xfId="0" applyFont="1" applyAlignment="1">
      <alignment/>
    </xf>
    <xf numFmtId="0" fontId="4" fillId="0" borderId="0" xfId="21" applyFont="1" applyBorder="1" applyAlignment="1" quotePrefix="1">
      <alignment/>
      <protection/>
    </xf>
    <xf numFmtId="0" fontId="5" fillId="0" borderId="0" xfId="21" applyFont="1" applyBorder="1">
      <alignment/>
      <protection/>
    </xf>
    <xf numFmtId="0" fontId="4" fillId="0" borderId="0" xfId="21" applyFont="1" applyBorder="1">
      <alignment/>
      <protection/>
    </xf>
    <xf numFmtId="0" fontId="4" fillId="0" borderId="0" xfId="0" applyFont="1" applyBorder="1" applyAlignment="1">
      <alignment/>
    </xf>
    <xf numFmtId="0" fontId="5" fillId="0" borderId="0" xfId="0" applyFont="1" applyAlignment="1">
      <alignment horizontal="center" vertical="top"/>
    </xf>
    <xf numFmtId="0" fontId="4" fillId="0" borderId="0" xfId="0" applyFont="1" applyFill="1" applyAlignment="1">
      <alignment horizontal="center"/>
    </xf>
    <xf numFmtId="0" fontId="5" fillId="0" borderId="0" xfId="0" applyFont="1" applyBorder="1" applyAlignment="1">
      <alignment horizontal="center"/>
    </xf>
    <xf numFmtId="0" fontId="4" fillId="0" borderId="0" xfId="0" applyFont="1" applyFill="1" applyBorder="1" applyAlignment="1">
      <alignment horizontal="center" vertical="top"/>
    </xf>
    <xf numFmtId="0" fontId="5" fillId="0" borderId="0" xfId="0" applyFont="1" applyAlignment="1">
      <alignment horizontal="center"/>
    </xf>
    <xf numFmtId="15" fontId="4" fillId="0" borderId="0" xfId="0" applyNumberFormat="1" applyFont="1" applyBorder="1" applyAlignment="1">
      <alignment horizontal="center"/>
    </xf>
    <xf numFmtId="15" fontId="4" fillId="0" borderId="0" xfId="0" applyNumberFormat="1" applyFont="1" applyFill="1" applyBorder="1" applyAlignment="1">
      <alignment horizontal="center"/>
    </xf>
    <xf numFmtId="15" fontId="4" fillId="0" borderId="0" xfId="0" applyNumberFormat="1" applyFont="1" applyFill="1" applyAlignment="1">
      <alignment horizontal="center"/>
    </xf>
    <xf numFmtId="0" fontId="5" fillId="0" borderId="0" xfId="0" applyFont="1" applyBorder="1" applyAlignment="1" quotePrefix="1">
      <alignment/>
    </xf>
    <xf numFmtId="173" fontId="5" fillId="0" borderId="1" xfId="15" applyNumberFormat="1" applyFont="1" applyFill="1" applyBorder="1" applyAlignment="1">
      <alignment/>
    </xf>
    <xf numFmtId="173" fontId="5" fillId="0" borderId="0" xfId="15" applyNumberFormat="1" applyFont="1" applyBorder="1" applyAlignment="1">
      <alignment/>
    </xf>
    <xf numFmtId="173" fontId="5" fillId="0" borderId="1" xfId="15" applyNumberFormat="1" applyFont="1" applyFill="1" applyBorder="1" applyAlignment="1">
      <alignment horizontal="right"/>
    </xf>
    <xf numFmtId="173" fontId="5" fillId="0" borderId="0" xfId="15" applyNumberFormat="1" applyFont="1" applyFill="1" applyBorder="1" applyAlignment="1">
      <alignment/>
    </xf>
    <xf numFmtId="173" fontId="5" fillId="0" borderId="0" xfId="15" applyNumberFormat="1" applyFont="1" applyFill="1" applyBorder="1" applyAlignment="1">
      <alignment horizontal="right"/>
    </xf>
    <xf numFmtId="0" fontId="5" fillId="0" borderId="0" xfId="0" applyFont="1" applyFill="1" applyBorder="1" applyAlignment="1">
      <alignment/>
    </xf>
    <xf numFmtId="173" fontId="5" fillId="0" borderId="2" xfId="15" applyNumberFormat="1" applyFont="1" applyFill="1" applyBorder="1" applyAlignment="1">
      <alignment/>
    </xf>
    <xf numFmtId="173" fontId="5" fillId="0" borderId="2" xfId="15" applyNumberFormat="1" applyFont="1" applyFill="1" applyBorder="1" applyAlignment="1">
      <alignment horizontal="right"/>
    </xf>
    <xf numFmtId="0" fontId="4" fillId="0" borderId="0" xfId="0" applyFont="1" applyFill="1" applyBorder="1" applyAlignment="1">
      <alignment/>
    </xf>
    <xf numFmtId="215" fontId="5" fillId="0" borderId="0" xfId="0" applyNumberFormat="1" applyFont="1" applyFill="1" applyAlignment="1">
      <alignment/>
    </xf>
    <xf numFmtId="0" fontId="5" fillId="0" borderId="0" xfId="0" applyFont="1" applyBorder="1" applyAlignment="1">
      <alignment horizontal="left"/>
    </xf>
    <xf numFmtId="173" fontId="5" fillId="0" borderId="3" xfId="15" applyNumberFormat="1" applyFont="1" applyFill="1" applyBorder="1" applyAlignment="1">
      <alignment/>
    </xf>
    <xf numFmtId="0" fontId="5" fillId="0" borderId="0" xfId="0" applyFont="1" applyFill="1" applyBorder="1" applyAlignment="1">
      <alignment horizontal="left"/>
    </xf>
    <xf numFmtId="43" fontId="5" fillId="0" borderId="1" xfId="15" applyNumberFormat="1" applyFont="1" applyFill="1" applyBorder="1" applyAlignment="1">
      <alignment/>
    </xf>
    <xf numFmtId="43" fontId="5" fillId="0" borderId="0" xfId="15" applyNumberFormat="1" applyFont="1" applyFill="1" applyBorder="1" applyAlignment="1">
      <alignment/>
    </xf>
    <xf numFmtId="43" fontId="5" fillId="0" borderId="1" xfId="15" applyNumberFormat="1" applyFont="1" applyFill="1" applyBorder="1" applyAlignment="1">
      <alignment horizontal="right"/>
    </xf>
    <xf numFmtId="0" fontId="5" fillId="0" borderId="0" xfId="0" applyFont="1" applyFill="1" applyBorder="1" applyAlignment="1" quotePrefix="1">
      <alignment horizontal="left"/>
    </xf>
    <xf numFmtId="0" fontId="5" fillId="0" borderId="0" xfId="0" applyFont="1" applyFill="1" applyAlignment="1">
      <alignment horizontal="right"/>
    </xf>
    <xf numFmtId="43" fontId="5" fillId="0" borderId="0" xfId="15" applyNumberFormat="1" applyFont="1" applyFill="1" applyBorder="1" applyAlignment="1">
      <alignment horizontal="right"/>
    </xf>
    <xf numFmtId="173" fontId="5" fillId="0" borderId="0" xfId="15" applyNumberFormat="1" applyFont="1" applyBorder="1" applyAlignment="1">
      <alignment horizontal="left"/>
    </xf>
    <xf numFmtId="0" fontId="6" fillId="0" borderId="0" xfId="0" applyFont="1" applyFill="1" applyAlignment="1">
      <alignment/>
    </xf>
    <xf numFmtId="0" fontId="6" fillId="0" borderId="0" xfId="0" applyFont="1" applyAlignment="1">
      <alignment/>
    </xf>
    <xf numFmtId="0" fontId="6" fillId="0" borderId="0" xfId="0" applyFont="1" applyBorder="1" applyAlignment="1">
      <alignment/>
    </xf>
    <xf numFmtId="43" fontId="6" fillId="0" borderId="0" xfId="15" applyNumberFormat="1"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4" fillId="0" borderId="0" xfId="0" applyFont="1" applyAlignment="1">
      <alignment/>
    </xf>
    <xf numFmtId="0" fontId="4" fillId="0" borderId="0" xfId="21" applyFont="1" applyAlignment="1">
      <alignment/>
      <protection/>
    </xf>
    <xf numFmtId="0" fontId="5" fillId="0" borderId="0" xfId="21" applyFont="1">
      <alignment/>
      <protection/>
    </xf>
    <xf numFmtId="0" fontId="5" fillId="0" borderId="0" xfId="21" applyFont="1" applyAlignment="1">
      <alignment horizontal="center"/>
      <protection/>
    </xf>
    <xf numFmtId="0" fontId="4" fillId="0" borderId="0" xfId="21" applyFont="1" applyAlignment="1" quotePrefix="1">
      <alignment/>
      <protection/>
    </xf>
    <xf numFmtId="0" fontId="4" fillId="0" borderId="0" xfId="21" applyFont="1">
      <alignment/>
      <protection/>
    </xf>
    <xf numFmtId="0" fontId="4" fillId="0" borderId="0" xfId="21" applyFont="1" applyAlignment="1">
      <alignment horizontal="center"/>
      <protection/>
    </xf>
    <xf numFmtId="173" fontId="4" fillId="0" borderId="0" xfId="15" applyNumberFormat="1" applyFont="1" applyAlignment="1">
      <alignment/>
    </xf>
    <xf numFmtId="173" fontId="5" fillId="0" borderId="0" xfId="15" applyNumberFormat="1" applyFont="1" applyAlignment="1">
      <alignment/>
    </xf>
    <xf numFmtId="173" fontId="5" fillId="0" borderId="0" xfId="15" applyNumberFormat="1" applyFont="1" applyAlignment="1">
      <alignment horizontal="center"/>
    </xf>
    <xf numFmtId="173" fontId="5" fillId="0" borderId="4" xfId="15" applyNumberFormat="1" applyFont="1" applyFill="1" applyBorder="1" applyAlignment="1">
      <alignment/>
    </xf>
    <xf numFmtId="173" fontId="5" fillId="0" borderId="0" xfId="15" applyNumberFormat="1" applyFont="1" applyBorder="1" applyAlignment="1">
      <alignment horizontal="center"/>
    </xf>
    <xf numFmtId="173" fontId="5" fillId="0" borderId="4" xfId="15" applyNumberFormat="1" applyFont="1" applyBorder="1" applyAlignment="1">
      <alignment/>
    </xf>
    <xf numFmtId="173" fontId="4" fillId="0" borderId="5" xfId="15" applyNumberFormat="1" applyFont="1" applyBorder="1" applyAlignment="1">
      <alignment/>
    </xf>
    <xf numFmtId="173" fontId="4" fillId="0" borderId="0" xfId="15" applyNumberFormat="1" applyFont="1" applyBorder="1" applyAlignment="1">
      <alignment/>
    </xf>
    <xf numFmtId="173" fontId="5" fillId="0" borderId="2" xfId="15" applyNumberFormat="1" applyFont="1" applyBorder="1" applyAlignment="1">
      <alignment/>
    </xf>
    <xf numFmtId="0" fontId="5" fillId="0" borderId="0" xfId="21" applyFont="1" applyFill="1">
      <alignment/>
      <protection/>
    </xf>
    <xf numFmtId="173" fontId="5" fillId="0" borderId="6" xfId="15" applyNumberFormat="1" applyFont="1" applyBorder="1" applyAlignment="1">
      <alignment/>
    </xf>
    <xf numFmtId="0" fontId="5" fillId="0" borderId="0" xfId="21" applyFont="1" applyAlignment="1">
      <alignment horizontal="right"/>
      <protection/>
    </xf>
    <xf numFmtId="173" fontId="4" fillId="0" borderId="0" xfId="21" applyNumberFormat="1" applyFont="1" applyFill="1">
      <alignment/>
      <protection/>
    </xf>
    <xf numFmtId="173" fontId="5" fillId="0" borderId="0" xfId="21" applyNumberFormat="1" applyFont="1" applyFill="1" applyAlignment="1">
      <alignment horizontal="center"/>
      <protection/>
    </xf>
    <xf numFmtId="206" fontId="5" fillId="0" borderId="0" xfId="21" applyNumberFormat="1" applyFont="1" applyFill="1" applyAlignment="1">
      <alignment horizontal="center"/>
      <protection/>
    </xf>
    <xf numFmtId="0" fontId="5" fillId="0" borderId="0" xfId="21" applyFont="1" applyFill="1" applyAlignment="1">
      <alignment horizontal="center"/>
      <protection/>
    </xf>
    <xf numFmtId="173" fontId="5" fillId="0" borderId="0" xfId="21" applyNumberFormat="1" applyFont="1">
      <alignment/>
      <protection/>
    </xf>
    <xf numFmtId="43" fontId="5" fillId="0" borderId="0" xfId="15" applyFont="1" applyAlignment="1">
      <alignment horizontal="center"/>
    </xf>
    <xf numFmtId="43" fontId="5" fillId="0" borderId="0" xfId="21" applyNumberFormat="1" applyFont="1" applyAlignment="1">
      <alignment horizontal="center"/>
      <protection/>
    </xf>
    <xf numFmtId="43" fontId="5" fillId="0" borderId="0" xfId="21" applyNumberFormat="1" applyFont="1">
      <alignment/>
      <protection/>
    </xf>
    <xf numFmtId="173" fontId="5" fillId="0" borderId="0" xfId="15" applyNumberFormat="1" applyFont="1" applyAlignment="1">
      <alignment horizontal="right"/>
    </xf>
    <xf numFmtId="173" fontId="5" fillId="0" borderId="0" xfId="15" applyNumberFormat="1" applyFont="1" applyFill="1" applyAlignment="1">
      <alignment/>
    </xf>
    <xf numFmtId="173" fontId="5" fillId="0" borderId="3" xfId="15" applyNumberFormat="1" applyFont="1" applyBorder="1" applyAlignment="1">
      <alignment/>
    </xf>
    <xf numFmtId="0" fontId="5" fillId="0" borderId="0" xfId="21" applyFont="1" applyAlignment="1">
      <alignment horizontal="justify"/>
      <protection/>
    </xf>
    <xf numFmtId="0" fontId="4" fillId="0" borderId="0" xfId="21" applyFont="1" applyFill="1" applyAlignment="1">
      <alignment horizontal="center"/>
      <protection/>
    </xf>
    <xf numFmtId="0" fontId="4" fillId="0" borderId="0" xfId="21" applyFont="1" applyFill="1">
      <alignment/>
      <protection/>
    </xf>
    <xf numFmtId="0" fontId="7" fillId="0" borderId="0" xfId="0" applyFont="1" applyAlignment="1">
      <alignment/>
    </xf>
    <xf numFmtId="0" fontId="8" fillId="0" borderId="0" xfId="0" applyFont="1" applyBorder="1" applyAlignment="1">
      <alignment/>
    </xf>
    <xf numFmtId="173" fontId="8" fillId="0" borderId="0" xfId="15" applyNumberFormat="1" applyFont="1" applyBorder="1" applyAlignment="1">
      <alignment/>
    </xf>
    <xf numFmtId="0" fontId="8" fillId="0" borderId="0" xfId="0" applyFont="1" applyBorder="1" applyAlignment="1" quotePrefix="1">
      <alignment horizontal="left"/>
    </xf>
    <xf numFmtId="0" fontId="8" fillId="0" borderId="0" xfId="0" applyFont="1" applyAlignment="1">
      <alignment/>
    </xf>
    <xf numFmtId="0" fontId="8" fillId="0" borderId="0" xfId="0" applyFont="1" applyBorder="1" applyAlignment="1">
      <alignment horizontal="left"/>
    </xf>
    <xf numFmtId="0" fontId="7" fillId="0" borderId="0" xfId="0" applyFont="1" applyBorder="1" applyAlignment="1">
      <alignment/>
    </xf>
    <xf numFmtId="173" fontId="4" fillId="0" borderId="3" xfId="15" applyNumberFormat="1" applyFont="1" applyFill="1" applyBorder="1" applyAlignment="1">
      <alignment/>
    </xf>
    <xf numFmtId="9" fontId="8" fillId="0" borderId="0" xfId="22" applyFont="1" applyBorder="1" applyAlignment="1">
      <alignment/>
    </xf>
    <xf numFmtId="173" fontId="7" fillId="0" borderId="3" xfId="15" applyNumberFormat="1" applyFont="1" applyBorder="1" applyAlignment="1">
      <alignment/>
    </xf>
    <xf numFmtId="0" fontId="5" fillId="0" borderId="0" xfId="21" applyFont="1" applyFill="1" applyBorder="1">
      <alignment/>
      <protection/>
    </xf>
    <xf numFmtId="173" fontId="4" fillId="0" borderId="0" xfId="15" applyNumberFormat="1" applyFont="1" applyAlignment="1">
      <alignment/>
    </xf>
    <xf numFmtId="173" fontId="4" fillId="0" borderId="0" xfId="15" applyNumberFormat="1" applyFont="1" applyAlignment="1">
      <alignment horizontal="center"/>
    </xf>
    <xf numFmtId="0" fontId="4" fillId="2" borderId="0" xfId="21" applyFont="1" applyFill="1">
      <alignment/>
      <protection/>
    </xf>
    <xf numFmtId="0" fontId="4" fillId="0" borderId="0" xfId="21" applyFont="1" applyAlignment="1">
      <alignment horizontal="left"/>
      <protection/>
    </xf>
    <xf numFmtId="0" fontId="4" fillId="0" borderId="0" xfId="21" applyFont="1" applyAlignment="1">
      <alignment horizontal="right"/>
      <protection/>
    </xf>
    <xf numFmtId="43" fontId="4" fillId="0" borderId="1" xfId="15" applyFont="1" applyFill="1" applyBorder="1" applyAlignment="1">
      <alignment/>
    </xf>
    <xf numFmtId="0" fontId="4" fillId="0" borderId="0" xfId="0" applyFont="1" applyFill="1" applyAlignment="1">
      <alignment horizontal="center" vertical="top"/>
    </xf>
    <xf numFmtId="173" fontId="4" fillId="0" borderId="5" xfId="15" applyNumberFormat="1" applyFont="1" applyFill="1" applyBorder="1" applyAlignment="1">
      <alignment/>
    </xf>
    <xf numFmtId="173" fontId="4" fillId="0" borderId="0" xfId="15" applyNumberFormat="1" applyFont="1" applyFill="1" applyBorder="1" applyAlignment="1">
      <alignment/>
    </xf>
    <xf numFmtId="173" fontId="5" fillId="0" borderId="6" xfId="15" applyNumberFormat="1" applyFont="1" applyFill="1" applyBorder="1" applyAlignment="1">
      <alignment/>
    </xf>
    <xf numFmtId="173" fontId="5" fillId="0" borderId="0" xfId="15" applyNumberFormat="1" applyFont="1" applyFill="1" applyAlignment="1">
      <alignment horizontal="right"/>
    </xf>
    <xf numFmtId="173" fontId="5" fillId="0" borderId="0" xfId="21" applyNumberFormat="1" applyFont="1" applyFill="1">
      <alignment/>
      <protection/>
    </xf>
    <xf numFmtId="173" fontId="8" fillId="0" borderId="0" xfId="15" applyNumberFormat="1" applyFont="1" applyFill="1" applyBorder="1" applyAlignment="1">
      <alignment/>
    </xf>
    <xf numFmtId="173" fontId="7" fillId="0" borderId="3" xfId="15" applyNumberFormat="1" applyFont="1" applyFill="1" applyBorder="1" applyAlignment="1">
      <alignment/>
    </xf>
    <xf numFmtId="43" fontId="5" fillId="0" borderId="0" xfId="15" applyFont="1" applyAlignment="1">
      <alignment/>
    </xf>
    <xf numFmtId="0" fontId="5" fillId="0" borderId="2" xfId="21" applyFont="1" applyFill="1" applyBorder="1">
      <alignment/>
      <protection/>
    </xf>
    <xf numFmtId="0" fontId="5" fillId="0" borderId="0" xfId="21" applyFont="1" applyFill="1" quotePrefix="1">
      <alignment/>
      <protection/>
    </xf>
    <xf numFmtId="0" fontId="5" fillId="0" borderId="0" xfId="21" applyFont="1" quotePrefix="1">
      <alignment/>
      <protection/>
    </xf>
    <xf numFmtId="173" fontId="5" fillId="0" borderId="2" xfId="21" applyNumberFormat="1" applyFont="1" applyBorder="1">
      <alignment/>
      <protection/>
    </xf>
    <xf numFmtId="0" fontId="4" fillId="0" borderId="0" xfId="0" applyFont="1" applyBorder="1" applyAlignment="1">
      <alignment horizontal="center" vertical="top"/>
    </xf>
    <xf numFmtId="37" fontId="4" fillId="0" borderId="0" xfId="0" applyNumberFormat="1"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0</xdr:rowOff>
    </xdr:from>
    <xdr:to>
      <xdr:col>5</xdr:col>
      <xdr:colOff>38100</xdr:colOff>
      <xdr:row>62</xdr:row>
      <xdr:rowOff>0</xdr:rowOff>
    </xdr:to>
    <xdr:sp>
      <xdr:nvSpPr>
        <xdr:cNvPr id="1" name="TextBox 1"/>
        <xdr:cNvSpPr txBox="1">
          <a:spLocks noChangeArrowheads="1"/>
        </xdr:cNvSpPr>
      </xdr:nvSpPr>
      <xdr:spPr>
        <a:xfrm>
          <a:off x="9525" y="12401550"/>
          <a:ext cx="5562600" cy="0"/>
        </a:xfrm>
        <a:prstGeom prst="rect">
          <a:avLst/>
        </a:prstGeom>
        <a:solidFill>
          <a:srgbClr val="FFFF00"/>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62</xdr:row>
      <xdr:rowOff>47625</xdr:rowOff>
    </xdr:from>
    <xdr:ext cx="76200" cy="190500"/>
    <xdr:sp>
      <xdr:nvSpPr>
        <xdr:cNvPr id="2" name="TextBox 2"/>
        <xdr:cNvSpPr txBox="1">
          <a:spLocks noChangeArrowheads="1"/>
        </xdr:cNvSpPr>
      </xdr:nvSpPr>
      <xdr:spPr>
        <a:xfrm>
          <a:off x="4095750" y="124491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62</xdr:row>
      <xdr:rowOff>0</xdr:rowOff>
    </xdr:from>
    <xdr:to>
      <xdr:col>4</xdr:col>
      <xdr:colOff>819150</xdr:colOff>
      <xdr:row>62</xdr:row>
      <xdr:rowOff>0</xdr:rowOff>
    </xdr:to>
    <xdr:sp>
      <xdr:nvSpPr>
        <xdr:cNvPr id="3" name="TextBox 4"/>
        <xdr:cNvSpPr txBox="1">
          <a:spLocks noChangeArrowheads="1"/>
        </xdr:cNvSpPr>
      </xdr:nvSpPr>
      <xdr:spPr>
        <a:xfrm>
          <a:off x="38100" y="1240155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a:t>
          </a:r>
        </a:p>
      </xdr:txBody>
    </xdr:sp>
    <xdr:clientData/>
  </xdr:twoCellAnchor>
  <xdr:twoCellAnchor>
    <xdr:from>
      <xdr:col>0</xdr:col>
      <xdr:colOff>9525</xdr:colOff>
      <xdr:row>63</xdr:row>
      <xdr:rowOff>0</xdr:rowOff>
    </xdr:from>
    <xdr:to>
      <xdr:col>5</xdr:col>
      <xdr:colOff>38100</xdr:colOff>
      <xdr:row>63</xdr:row>
      <xdr:rowOff>0</xdr:rowOff>
    </xdr:to>
    <xdr:sp>
      <xdr:nvSpPr>
        <xdr:cNvPr id="4" name="TextBox 5"/>
        <xdr:cNvSpPr txBox="1">
          <a:spLocks noChangeArrowheads="1"/>
        </xdr:cNvSpPr>
      </xdr:nvSpPr>
      <xdr:spPr>
        <a:xfrm>
          <a:off x="9525" y="12601575"/>
          <a:ext cx="5562600" cy="0"/>
        </a:xfrm>
        <a:prstGeom prst="rect">
          <a:avLst/>
        </a:prstGeom>
        <a:solidFill>
          <a:srgbClr val="FFFF00"/>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63</xdr:row>
      <xdr:rowOff>38100</xdr:rowOff>
    </xdr:from>
    <xdr:ext cx="76200" cy="161925"/>
    <xdr:sp>
      <xdr:nvSpPr>
        <xdr:cNvPr id="5" name="TextBox 6"/>
        <xdr:cNvSpPr txBox="1">
          <a:spLocks noChangeArrowheads="1"/>
        </xdr:cNvSpPr>
      </xdr:nvSpPr>
      <xdr:spPr>
        <a:xfrm>
          <a:off x="4095750" y="12639675"/>
          <a:ext cx="76200" cy="1619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63</xdr:row>
      <xdr:rowOff>0</xdr:rowOff>
    </xdr:from>
    <xdr:to>
      <xdr:col>5</xdr:col>
      <xdr:colOff>28575</xdr:colOff>
      <xdr:row>66</xdr:row>
      <xdr:rowOff>28575</xdr:rowOff>
    </xdr:to>
    <xdr:sp>
      <xdr:nvSpPr>
        <xdr:cNvPr id="6" name="TextBox 7"/>
        <xdr:cNvSpPr txBox="1">
          <a:spLocks noChangeArrowheads="1"/>
        </xdr:cNvSpPr>
      </xdr:nvSpPr>
      <xdr:spPr>
        <a:xfrm>
          <a:off x="9525" y="12601575"/>
          <a:ext cx="5553075" cy="514350"/>
        </a:xfrm>
        <a:prstGeom prst="rect">
          <a:avLst/>
        </a:prstGeom>
        <a:solidFill>
          <a:srgbClr val="FFFFFF"/>
        </a:solidFill>
        <a:ln w="9525" cmpd="sng">
          <a:noFill/>
        </a:ln>
      </xdr:spPr>
      <xdr:txBody>
        <a:bodyPr vertOverflow="clip" wrap="square"/>
        <a:p>
          <a:pPr algn="l">
            <a:defRPr/>
          </a:pPr>
          <a:r>
            <a:rPr lang="en-US" cap="none" sz="1200" b="0" i="0" u="none" baseline="0"/>
            <a:t>The Condensed Consolidated Balance Sheet should be read in conjunction with the Annual Financial Statements of KHIB and its subsidiaries for the financial year ended 30 April  2006 and the accompanying explanatory notes attached to the interim financial statements.</a:t>
          </a:r>
        </a:p>
      </xdr:txBody>
    </xdr:sp>
    <xdr:clientData/>
  </xdr:twoCellAnchor>
  <xdr:twoCellAnchor>
    <xdr:from>
      <xdr:col>0</xdr:col>
      <xdr:colOff>38100</xdr:colOff>
      <xdr:row>63</xdr:row>
      <xdr:rowOff>0</xdr:rowOff>
    </xdr:from>
    <xdr:to>
      <xdr:col>4</xdr:col>
      <xdr:colOff>819150</xdr:colOff>
      <xdr:row>63</xdr:row>
      <xdr:rowOff>0</xdr:rowOff>
    </xdr:to>
    <xdr:sp>
      <xdr:nvSpPr>
        <xdr:cNvPr id="7" name="TextBox 8"/>
        <xdr:cNvSpPr txBox="1">
          <a:spLocks noChangeArrowheads="1"/>
        </xdr:cNvSpPr>
      </xdr:nvSpPr>
      <xdr:spPr>
        <a:xfrm>
          <a:off x="38100" y="1260157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9525</xdr:rowOff>
    </xdr:from>
    <xdr:to>
      <xdr:col>6</xdr:col>
      <xdr:colOff>590550</xdr:colOff>
      <xdr:row>64</xdr:row>
      <xdr:rowOff>104775</xdr:rowOff>
    </xdr:to>
    <xdr:sp>
      <xdr:nvSpPr>
        <xdr:cNvPr id="1" name="TextBox 1"/>
        <xdr:cNvSpPr txBox="1">
          <a:spLocks noChangeArrowheads="1"/>
        </xdr:cNvSpPr>
      </xdr:nvSpPr>
      <xdr:spPr>
        <a:xfrm>
          <a:off x="19050" y="12020550"/>
          <a:ext cx="7058025" cy="69532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Statement of Changes In Equity should be read in conjunction with the Annual Financial Statements of KHIB and its subsidiaries for the financial year ended 30 April  2006 and the accompanying explanatory notes attached to the interim financial statements. </a:t>
          </a:r>
        </a:p>
      </xdr:txBody>
    </xdr:sp>
    <xdr:clientData/>
  </xdr:twoCellAnchor>
  <xdr:twoCellAnchor>
    <xdr:from>
      <xdr:col>0</xdr:col>
      <xdr:colOff>76200</xdr:colOff>
      <xdr:row>67</xdr:row>
      <xdr:rowOff>0</xdr:rowOff>
    </xdr:from>
    <xdr:to>
      <xdr:col>6</xdr:col>
      <xdr:colOff>571500</xdr:colOff>
      <xdr:row>67</xdr:row>
      <xdr:rowOff>0</xdr:rowOff>
    </xdr:to>
    <xdr:sp>
      <xdr:nvSpPr>
        <xdr:cNvPr id="2" name="TextBox 3"/>
        <xdr:cNvSpPr txBox="1">
          <a:spLocks noChangeArrowheads="1"/>
        </xdr:cNvSpPr>
      </xdr:nvSpPr>
      <xdr:spPr>
        <a:xfrm>
          <a:off x="76200" y="13211175"/>
          <a:ext cx="6981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828675</xdr:colOff>
      <xdr:row>9</xdr:row>
      <xdr:rowOff>95250</xdr:rowOff>
    </xdr:to>
    <xdr:sp>
      <xdr:nvSpPr>
        <xdr:cNvPr id="3" name="Line 5"/>
        <xdr:cNvSpPr>
          <a:spLocks/>
        </xdr:cNvSpPr>
      </xdr:nvSpPr>
      <xdr:spPr>
        <a:xfrm flipH="1">
          <a:off x="2867025" y="1857375"/>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xdr:row>
      <xdr:rowOff>104775</xdr:rowOff>
    </xdr:from>
    <xdr:to>
      <xdr:col>7</xdr:col>
      <xdr:colOff>0</xdr:colOff>
      <xdr:row>9</xdr:row>
      <xdr:rowOff>104775</xdr:rowOff>
    </xdr:to>
    <xdr:sp>
      <xdr:nvSpPr>
        <xdr:cNvPr id="4" name="Line 6"/>
        <xdr:cNvSpPr>
          <a:spLocks/>
        </xdr:cNvSpPr>
      </xdr:nvSpPr>
      <xdr:spPr>
        <a:xfrm>
          <a:off x="6572250" y="18669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5</xdr:col>
      <xdr:colOff>828675</xdr:colOff>
      <xdr:row>83</xdr:row>
      <xdr:rowOff>0</xdr:rowOff>
    </xdr:to>
    <xdr:sp>
      <xdr:nvSpPr>
        <xdr:cNvPr id="1" name="TextBox 1"/>
        <xdr:cNvSpPr txBox="1">
          <a:spLocks noChangeArrowheads="1"/>
        </xdr:cNvSpPr>
      </xdr:nvSpPr>
      <xdr:spPr>
        <a:xfrm>
          <a:off x="0" y="16602075"/>
          <a:ext cx="599122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79</xdr:row>
      <xdr:rowOff>47625</xdr:rowOff>
    </xdr:from>
    <xdr:ext cx="76200" cy="200025"/>
    <xdr:sp>
      <xdr:nvSpPr>
        <xdr:cNvPr id="2" name="TextBox 2"/>
        <xdr:cNvSpPr txBox="1">
          <a:spLocks noChangeArrowheads="1"/>
        </xdr:cNvSpPr>
      </xdr:nvSpPr>
      <xdr:spPr>
        <a:xfrm>
          <a:off x="400050" y="15849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80</xdr:row>
      <xdr:rowOff>85725</xdr:rowOff>
    </xdr:from>
    <xdr:to>
      <xdr:col>5</xdr:col>
      <xdr:colOff>828675</xdr:colOff>
      <xdr:row>83</xdr:row>
      <xdr:rowOff>123825</xdr:rowOff>
    </xdr:to>
    <xdr:sp>
      <xdr:nvSpPr>
        <xdr:cNvPr id="3" name="TextBox 3"/>
        <xdr:cNvSpPr txBox="1">
          <a:spLocks noChangeArrowheads="1"/>
        </xdr:cNvSpPr>
      </xdr:nvSpPr>
      <xdr:spPr>
        <a:xfrm>
          <a:off x="0" y="16087725"/>
          <a:ext cx="5991225" cy="638175"/>
        </a:xfrm>
        <a:prstGeom prst="rect">
          <a:avLst/>
        </a:prstGeom>
        <a:solidFill>
          <a:srgbClr val="FFFFFF"/>
        </a:solidFill>
        <a:ln w="9525" cmpd="sng">
          <a:noFill/>
        </a:ln>
      </xdr:spPr>
      <xdr:txBody>
        <a:bodyPr vertOverflow="clip" wrap="square"/>
        <a:p>
          <a:pPr algn="l">
            <a:defRPr/>
          </a:pPr>
          <a:r>
            <a:rPr lang="en-US" cap="none" sz="1200" b="0" i="0" u="none" baseline="0"/>
            <a:t>The Condensed Consolidated Cash Flow Statement should be read in conjunction with the Annual Financial Statements of KHIB and its subsidiaries for the financial year ended 30 April  2006 and the accompanying explanatory notes attached to the interim financial statements. </a:t>
          </a:r>
        </a:p>
      </xdr:txBody>
    </xdr:sp>
    <xdr:clientData/>
  </xdr:twoCellAnchor>
  <xdr:twoCellAnchor>
    <xdr:from>
      <xdr:col>0</xdr:col>
      <xdr:colOff>38100</xdr:colOff>
      <xdr:row>83</xdr:row>
      <xdr:rowOff>0</xdr:rowOff>
    </xdr:from>
    <xdr:to>
      <xdr:col>5</xdr:col>
      <xdr:colOff>819150</xdr:colOff>
      <xdr:row>83</xdr:row>
      <xdr:rowOff>0</xdr:rowOff>
    </xdr:to>
    <xdr:sp>
      <xdr:nvSpPr>
        <xdr:cNvPr id="4" name="TextBox 4"/>
        <xdr:cNvSpPr txBox="1">
          <a:spLocks noChangeArrowheads="1"/>
        </xdr:cNvSpPr>
      </xdr:nvSpPr>
      <xdr:spPr>
        <a:xfrm>
          <a:off x="38100" y="16602075"/>
          <a:ext cx="59436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March 2004 has been prepared on a proforma basis on the assumption that the acquisition of subsidiary companies was completed on 31 March 2004.</a:t>
          </a:r>
        </a:p>
      </xdr:txBody>
    </xdr:sp>
    <xdr:clientData/>
  </xdr:twoCellAnchor>
  <xdr:twoCellAnchor>
    <xdr:from>
      <xdr:col>0</xdr:col>
      <xdr:colOff>28575</xdr:colOff>
      <xdr:row>79</xdr:row>
      <xdr:rowOff>0</xdr:rowOff>
    </xdr:from>
    <xdr:to>
      <xdr:col>6</xdr:col>
      <xdr:colOff>0</xdr:colOff>
      <xdr:row>79</xdr:row>
      <xdr:rowOff>0</xdr:rowOff>
    </xdr:to>
    <xdr:sp>
      <xdr:nvSpPr>
        <xdr:cNvPr id="5" name="TextBox 5"/>
        <xdr:cNvSpPr txBox="1">
          <a:spLocks noChangeArrowheads="1"/>
        </xdr:cNvSpPr>
      </xdr:nvSpPr>
      <xdr:spPr>
        <a:xfrm>
          <a:off x="28575" y="15801975"/>
          <a:ext cx="6048375" cy="0"/>
        </a:xfrm>
        <a:prstGeom prst="rect">
          <a:avLst/>
        </a:prstGeom>
        <a:solidFill>
          <a:srgbClr val="FFFFFF"/>
        </a:solidFill>
        <a:ln w="9525" cmpd="sng">
          <a:noFill/>
        </a:ln>
      </xdr:spPr>
      <xdr:txBody>
        <a:bodyPr vertOverflow="clip" wrap="square"/>
        <a:p>
          <a:pPr algn="just">
            <a:defRPr/>
          </a:pPr>
          <a:r>
            <a:rPr lang="en-US" cap="none" sz="1000" b="0" i="0" u="none" baseline="0"/>
            <a:t>There were no comparative results presented as these are the first quarterly results announced by KHIB in compliance with the Listing Requirements of Bursa Securities.</a:t>
          </a:r>
        </a:p>
      </xdr:txBody>
    </xdr:sp>
    <xdr:clientData/>
  </xdr:twoCellAnchor>
  <xdr:oneCellAnchor>
    <xdr:from>
      <xdr:col>2</xdr:col>
      <xdr:colOff>0</xdr:colOff>
      <xdr:row>80</xdr:row>
      <xdr:rowOff>47625</xdr:rowOff>
    </xdr:from>
    <xdr:ext cx="76200" cy="200025"/>
    <xdr:sp>
      <xdr:nvSpPr>
        <xdr:cNvPr id="6" name="TextBox 6"/>
        <xdr:cNvSpPr txBox="1">
          <a:spLocks noChangeArrowheads="1"/>
        </xdr:cNvSpPr>
      </xdr:nvSpPr>
      <xdr:spPr>
        <a:xfrm>
          <a:off x="400050" y="1604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workbookViewId="0" topLeftCell="A7">
      <selection activeCell="D32" sqref="D32"/>
    </sheetView>
  </sheetViews>
  <sheetFormatPr defaultColWidth="9.140625" defaultRowHeight="13.5" customHeight="1"/>
  <cols>
    <col min="1" max="1" width="3.28125" style="48" customWidth="1"/>
    <col min="2" max="2" width="3.28125" style="8" customWidth="1"/>
    <col min="3" max="3" width="1.57421875" style="8" customWidth="1"/>
    <col min="4" max="4" width="37.421875" style="8" customWidth="1"/>
    <col min="5" max="5" width="17.00390625" style="5" customWidth="1"/>
    <col min="6" max="6" width="1.28515625" style="8" customWidth="1"/>
    <col min="7" max="7" width="16.8515625" style="5" customWidth="1"/>
    <col min="8" max="8" width="1.8515625" style="6" customWidth="1"/>
    <col min="9" max="9" width="15.140625" style="5" customWidth="1"/>
    <col min="10" max="10" width="1.8515625" style="6" customWidth="1"/>
    <col min="11" max="11" width="16.7109375" style="5" customWidth="1"/>
    <col min="12" max="12" width="2.421875" style="6" customWidth="1"/>
    <col min="13" max="16384" width="9.140625" style="8" customWidth="1"/>
  </cols>
  <sheetData>
    <row r="1" spans="1:12" ht="13.5" customHeight="1">
      <c r="A1" s="1" t="s">
        <v>31</v>
      </c>
      <c r="B1" s="2"/>
      <c r="C1" s="3"/>
      <c r="D1" s="3"/>
      <c r="E1" s="4"/>
      <c r="F1" s="3"/>
      <c r="G1" s="4"/>
      <c r="H1" s="3"/>
      <c r="L1" s="7"/>
    </row>
    <row r="2" spans="1:12" ht="13.5" customHeight="1">
      <c r="A2" s="9" t="s">
        <v>32</v>
      </c>
      <c r="B2" s="2"/>
      <c r="C2" s="3"/>
      <c r="D2" s="3"/>
      <c r="E2" s="4"/>
      <c r="F2" s="3"/>
      <c r="G2" s="4"/>
      <c r="H2" s="3"/>
      <c r="L2" s="7"/>
    </row>
    <row r="3" spans="1:12" ht="13.5" customHeight="1">
      <c r="A3" s="10"/>
      <c r="B3" s="2"/>
      <c r="C3" s="3"/>
      <c r="D3" s="3"/>
      <c r="E3" s="4"/>
      <c r="F3" s="3"/>
      <c r="G3" s="4"/>
      <c r="H3" s="3"/>
      <c r="L3" s="7"/>
    </row>
    <row r="4" spans="1:12" ht="13.5" customHeight="1">
      <c r="A4" s="11" t="s">
        <v>61</v>
      </c>
      <c r="B4" s="2"/>
      <c r="C4" s="3"/>
      <c r="D4" s="3"/>
      <c r="E4" s="4"/>
      <c r="F4" s="3"/>
      <c r="G4" s="4"/>
      <c r="H4" s="3"/>
      <c r="L4" s="7"/>
    </row>
    <row r="5" spans="1:12" ht="13.5" customHeight="1">
      <c r="A5" s="11" t="s">
        <v>115</v>
      </c>
      <c r="B5" s="2"/>
      <c r="C5" s="3"/>
      <c r="D5" s="3"/>
      <c r="E5" s="4"/>
      <c r="F5" s="3"/>
      <c r="G5" s="4"/>
      <c r="H5" s="3"/>
      <c r="L5" s="7"/>
    </row>
    <row r="6" spans="1:12" ht="13.5" customHeight="1">
      <c r="A6" s="11" t="s">
        <v>16</v>
      </c>
      <c r="B6" s="2"/>
      <c r="C6" s="3"/>
      <c r="D6" s="3"/>
      <c r="E6" s="4"/>
      <c r="F6" s="3"/>
      <c r="G6" s="4"/>
      <c r="H6" s="3"/>
      <c r="L6" s="7"/>
    </row>
    <row r="7" spans="1:12" ht="13.5" customHeight="1">
      <c r="A7" s="3"/>
      <c r="B7" s="2"/>
      <c r="C7" s="3"/>
      <c r="D7" s="3"/>
      <c r="E7" s="4"/>
      <c r="F7" s="3"/>
      <c r="G7" s="4"/>
      <c r="H7" s="3"/>
      <c r="L7" s="7"/>
    </row>
    <row r="8" spans="1:12" ht="13.5" customHeight="1">
      <c r="A8" s="3"/>
      <c r="B8" s="2"/>
      <c r="C8" s="3"/>
      <c r="D8" s="3"/>
      <c r="E8" s="4"/>
      <c r="F8" s="3"/>
      <c r="G8" s="4"/>
      <c r="H8" s="3"/>
      <c r="L8" s="7"/>
    </row>
    <row r="9" spans="1:12" ht="13.5" customHeight="1">
      <c r="A9" s="12"/>
      <c r="B9" s="6"/>
      <c r="C9" s="6"/>
      <c r="D9" s="6"/>
      <c r="E9" s="111" t="s">
        <v>81</v>
      </c>
      <c r="F9" s="115"/>
      <c r="G9" s="115"/>
      <c r="I9" s="111" t="s">
        <v>82</v>
      </c>
      <c r="J9" s="111"/>
      <c r="K9" s="111"/>
      <c r="L9" s="3"/>
    </row>
    <row r="10" spans="1:12" ht="13.5" customHeight="1">
      <c r="A10" s="12"/>
      <c r="B10" s="6"/>
      <c r="C10" s="6"/>
      <c r="D10" s="6"/>
      <c r="E10" s="7"/>
      <c r="F10" s="13"/>
      <c r="G10" s="98" t="s">
        <v>86</v>
      </c>
      <c r="I10" s="7"/>
      <c r="J10" s="7"/>
      <c r="K10" s="98" t="s">
        <v>86</v>
      </c>
      <c r="L10" s="3"/>
    </row>
    <row r="11" spans="1:12" ht="13.5" customHeight="1">
      <c r="A11" s="12"/>
      <c r="B11" s="6"/>
      <c r="C11" s="6"/>
      <c r="D11" s="6"/>
      <c r="F11" s="7"/>
      <c r="G11" s="14" t="s">
        <v>19</v>
      </c>
      <c r="H11" s="12"/>
      <c r="I11" s="14"/>
      <c r="J11" s="12"/>
      <c r="K11" s="14" t="s">
        <v>19</v>
      </c>
      <c r="L11" s="12"/>
    </row>
    <row r="12" spans="1:12" s="17" customFormat="1" ht="13.5" customHeight="1">
      <c r="A12" s="3"/>
      <c r="B12" s="15"/>
      <c r="C12" s="15"/>
      <c r="D12" s="15"/>
      <c r="E12" s="16" t="s">
        <v>18</v>
      </c>
      <c r="F12" s="3"/>
      <c r="G12" s="14" t="s">
        <v>79</v>
      </c>
      <c r="H12" s="12"/>
      <c r="I12" s="16" t="s">
        <v>18</v>
      </c>
      <c r="J12" s="3"/>
      <c r="K12" s="14" t="s">
        <v>79</v>
      </c>
      <c r="L12" s="3"/>
    </row>
    <row r="13" spans="1:12" ht="13.5" customHeight="1">
      <c r="A13" s="12"/>
      <c r="B13" s="6"/>
      <c r="C13" s="6"/>
      <c r="D13" s="6"/>
      <c r="E13" s="4" t="s">
        <v>17</v>
      </c>
      <c r="F13" s="3"/>
      <c r="G13" s="4" t="s">
        <v>17</v>
      </c>
      <c r="H13" s="3"/>
      <c r="I13" s="4" t="s">
        <v>78</v>
      </c>
      <c r="J13" s="12"/>
      <c r="K13" s="4" t="s">
        <v>80</v>
      </c>
      <c r="L13" s="18"/>
    </row>
    <row r="14" spans="1:12" ht="13.5" customHeight="1">
      <c r="A14" s="12"/>
      <c r="B14" s="6"/>
      <c r="C14" s="6"/>
      <c r="D14" s="6"/>
      <c r="E14" s="19">
        <v>39202</v>
      </c>
      <c r="F14" s="18"/>
      <c r="G14" s="19">
        <v>38837</v>
      </c>
      <c r="H14" s="18"/>
      <c r="I14" s="20">
        <f>+E14</f>
        <v>39202</v>
      </c>
      <c r="J14" s="12"/>
      <c r="K14" s="19">
        <f>+G14</f>
        <v>38837</v>
      </c>
      <c r="L14" s="18"/>
    </row>
    <row r="15" spans="1:12" ht="13.5" customHeight="1">
      <c r="A15" s="12"/>
      <c r="B15" s="6"/>
      <c r="C15" s="6"/>
      <c r="D15" s="6"/>
      <c r="E15" s="4" t="s">
        <v>5</v>
      </c>
      <c r="F15" s="3"/>
      <c r="G15" s="4" t="s">
        <v>5</v>
      </c>
      <c r="H15" s="3"/>
      <c r="I15" s="4" t="s">
        <v>5</v>
      </c>
      <c r="J15" s="12"/>
      <c r="K15" s="14" t="s">
        <v>5</v>
      </c>
      <c r="L15" s="3"/>
    </row>
    <row r="16" spans="1:12" ht="13.5" customHeight="1">
      <c r="A16" s="12"/>
      <c r="B16" s="6"/>
      <c r="C16" s="6"/>
      <c r="D16" s="6"/>
      <c r="E16" s="4"/>
      <c r="F16" s="3"/>
      <c r="G16" s="4"/>
      <c r="H16" s="3"/>
      <c r="I16" s="4"/>
      <c r="J16" s="12"/>
      <c r="K16" s="14"/>
      <c r="L16" s="3"/>
    </row>
    <row r="17" spans="1:12" ht="13.5" customHeight="1">
      <c r="A17" s="12"/>
      <c r="B17" s="6"/>
      <c r="C17" s="6"/>
      <c r="D17" s="6"/>
      <c r="E17" s="4"/>
      <c r="F17" s="3"/>
      <c r="G17" s="4"/>
      <c r="H17" s="3"/>
      <c r="J17" s="12"/>
      <c r="L17" s="3"/>
    </row>
    <row r="18" spans="1:12" ht="13.5" customHeight="1">
      <c r="A18" s="12"/>
      <c r="B18" s="6"/>
      <c r="C18" s="6"/>
      <c r="D18" s="6"/>
      <c r="E18" s="4"/>
      <c r="F18" s="3"/>
      <c r="G18" s="4"/>
      <c r="H18" s="3"/>
      <c r="J18" s="12"/>
      <c r="L18" s="3"/>
    </row>
    <row r="19" spans="1:12" ht="13.5" customHeight="1" thickBot="1">
      <c r="A19" s="12"/>
      <c r="B19" s="6" t="s">
        <v>8</v>
      </c>
      <c r="D19" s="6"/>
      <c r="E19" s="22">
        <v>30101</v>
      </c>
      <c r="F19" s="23"/>
      <c r="G19" s="24">
        <v>28065</v>
      </c>
      <c r="H19" s="23"/>
      <c r="I19" s="22">
        <v>122174</v>
      </c>
      <c r="J19" s="23"/>
      <c r="K19" s="24">
        <v>125931</v>
      </c>
      <c r="L19" s="23"/>
    </row>
    <row r="20" spans="1:12" ht="13.5" customHeight="1" thickTop="1">
      <c r="A20" s="12"/>
      <c r="B20" s="6"/>
      <c r="D20" s="6"/>
      <c r="E20" s="25"/>
      <c r="F20" s="23"/>
      <c r="G20" s="26"/>
      <c r="H20" s="23"/>
      <c r="I20" s="25"/>
      <c r="J20" s="23"/>
      <c r="K20" s="26"/>
      <c r="L20" s="23"/>
    </row>
    <row r="21" spans="1:12" ht="13.5" customHeight="1">
      <c r="A21" s="12"/>
      <c r="B21" s="6" t="s">
        <v>36</v>
      </c>
      <c r="D21" s="6"/>
      <c r="E21" s="25">
        <v>488</v>
      </c>
      <c r="F21" s="25">
        <f>F27-F23</f>
        <v>0</v>
      </c>
      <c r="G21" s="26">
        <f>511-14</f>
        <v>497</v>
      </c>
      <c r="H21" s="25">
        <f>H27-H23</f>
        <v>0</v>
      </c>
      <c r="I21" s="25">
        <v>6751</v>
      </c>
      <c r="J21" s="25">
        <f>J27-J23</f>
        <v>0</v>
      </c>
      <c r="K21" s="26">
        <v>4614</v>
      </c>
      <c r="L21" s="23"/>
    </row>
    <row r="22" spans="1:12" ht="13.5" customHeight="1">
      <c r="A22" s="12"/>
      <c r="B22" s="6"/>
      <c r="D22" s="6"/>
      <c r="E22" s="25"/>
      <c r="F22" s="23"/>
      <c r="G22" s="26"/>
      <c r="H22" s="23"/>
      <c r="I22" s="25"/>
      <c r="J22" s="23"/>
      <c r="K22" s="26"/>
      <c r="L22" s="23"/>
    </row>
    <row r="23" spans="1:12" ht="13.5" customHeight="1">
      <c r="A23" s="12"/>
      <c r="B23" s="6" t="s">
        <v>33</v>
      </c>
      <c r="D23" s="6"/>
      <c r="E23" s="25">
        <v>-697</v>
      </c>
      <c r="F23" s="23"/>
      <c r="G23" s="26">
        <v>-856</v>
      </c>
      <c r="H23" s="23"/>
      <c r="I23" s="25">
        <v>-2719</v>
      </c>
      <c r="J23" s="23"/>
      <c r="K23" s="26">
        <v>-2704</v>
      </c>
      <c r="L23" s="23"/>
    </row>
    <row r="24" spans="1:12" ht="13.5" customHeight="1">
      <c r="A24" s="12"/>
      <c r="B24" s="27" t="s">
        <v>34</v>
      </c>
      <c r="D24" s="6"/>
      <c r="E24" s="25">
        <v>100</v>
      </c>
      <c r="F24" s="25"/>
      <c r="G24" s="26">
        <v>19</v>
      </c>
      <c r="H24" s="25"/>
      <c r="I24" s="25">
        <v>218</v>
      </c>
      <c r="J24" s="25"/>
      <c r="K24" s="26">
        <v>54</v>
      </c>
      <c r="L24" s="23"/>
    </row>
    <row r="25" spans="1:12" ht="13.5" customHeight="1">
      <c r="A25" s="12"/>
      <c r="B25" s="6" t="s">
        <v>91</v>
      </c>
      <c r="D25" s="6"/>
      <c r="E25" s="25">
        <v>240</v>
      </c>
      <c r="F25" s="23"/>
      <c r="G25" s="26">
        <v>14</v>
      </c>
      <c r="H25" s="23"/>
      <c r="I25" s="25">
        <v>486</v>
      </c>
      <c r="J25" s="23"/>
      <c r="K25" s="26">
        <v>-68</v>
      </c>
      <c r="L25" s="23"/>
    </row>
    <row r="26" spans="1:12" ht="13.5" customHeight="1">
      <c r="A26" s="12"/>
      <c r="B26" s="6"/>
      <c r="D26" s="6"/>
      <c r="E26" s="28"/>
      <c r="F26" s="23"/>
      <c r="G26" s="29"/>
      <c r="H26" s="23"/>
      <c r="I26" s="28"/>
      <c r="J26" s="23"/>
      <c r="K26" s="29"/>
      <c r="L26" s="23"/>
    </row>
    <row r="27" spans="1:12" ht="13.5" customHeight="1">
      <c r="A27" s="12"/>
      <c r="B27" s="6" t="s">
        <v>9</v>
      </c>
      <c r="D27" s="6"/>
      <c r="E27" s="25">
        <f>SUM(E21:E26)</f>
        <v>131</v>
      </c>
      <c r="F27" s="23"/>
      <c r="G27" s="25">
        <f>SUM(G21:G26)</f>
        <v>-326</v>
      </c>
      <c r="H27" s="23"/>
      <c r="I27" s="25">
        <f>SUM(I21:I26)</f>
        <v>4736</v>
      </c>
      <c r="J27" s="23"/>
      <c r="K27" s="25">
        <f>SUM(K21:K26)</f>
        <v>1896</v>
      </c>
      <c r="L27" s="23"/>
    </row>
    <row r="28" spans="1:12" ht="13.5" customHeight="1">
      <c r="A28" s="12"/>
      <c r="B28" s="6"/>
      <c r="D28" s="6"/>
      <c r="E28" s="25"/>
      <c r="F28" s="23"/>
      <c r="G28" s="26"/>
      <c r="H28" s="23"/>
      <c r="I28" s="25"/>
      <c r="J28" s="23"/>
      <c r="K28" s="26"/>
      <c r="L28" s="23"/>
    </row>
    <row r="29" spans="1:12" s="5" customFormat="1" ht="13.5" customHeight="1">
      <c r="A29" s="30"/>
      <c r="B29" s="27" t="s">
        <v>10</v>
      </c>
      <c r="D29" s="27"/>
      <c r="E29" s="25">
        <v>388</v>
      </c>
      <c r="F29" s="31"/>
      <c r="G29" s="26">
        <v>124</v>
      </c>
      <c r="H29" s="31"/>
      <c r="I29" s="25">
        <v>50</v>
      </c>
      <c r="J29" s="25"/>
      <c r="K29" s="26">
        <f>-83+14</f>
        <v>-69</v>
      </c>
      <c r="L29" s="25"/>
    </row>
    <row r="30" spans="1:12" ht="13.5" customHeight="1">
      <c r="A30" s="12"/>
      <c r="B30" s="6"/>
      <c r="D30" s="6"/>
      <c r="E30" s="28"/>
      <c r="F30" s="23"/>
      <c r="G30" s="29"/>
      <c r="H30" s="23"/>
      <c r="I30" s="28"/>
      <c r="J30" s="23"/>
      <c r="K30" s="29"/>
      <c r="L30" s="23"/>
    </row>
    <row r="31" spans="1:12" ht="13.5" customHeight="1" thickBot="1">
      <c r="A31" s="12"/>
      <c r="B31" s="32" t="s">
        <v>37</v>
      </c>
      <c r="D31" s="6"/>
      <c r="E31" s="33">
        <f>SUM(E27:E30)</f>
        <v>519</v>
      </c>
      <c r="F31" s="23"/>
      <c r="G31" s="33">
        <f>SUM(G27:G30)</f>
        <v>-202</v>
      </c>
      <c r="H31" s="23"/>
      <c r="I31" s="33">
        <f>SUM(I27:I30)</f>
        <v>4786</v>
      </c>
      <c r="J31" s="23"/>
      <c r="K31" s="33">
        <f>SUM(K27:K30)</f>
        <v>1827</v>
      </c>
      <c r="L31" s="23"/>
    </row>
    <row r="32" spans="1:12" ht="13.5" customHeight="1" thickTop="1">
      <c r="A32" s="12"/>
      <c r="B32" s="6"/>
      <c r="D32" s="6"/>
      <c r="E32" s="25"/>
      <c r="F32" s="23"/>
      <c r="G32" s="26"/>
      <c r="H32" s="23"/>
      <c r="J32" s="23"/>
      <c r="K32" s="26"/>
      <c r="L32" s="23"/>
    </row>
    <row r="33" spans="1:12" ht="13.5" customHeight="1">
      <c r="A33" s="12"/>
      <c r="D33" s="6"/>
      <c r="E33" s="25"/>
      <c r="F33" s="23"/>
      <c r="G33" s="26"/>
      <c r="H33" s="23"/>
      <c r="I33" s="25"/>
      <c r="J33" s="23"/>
      <c r="K33" s="26"/>
      <c r="L33" s="23"/>
    </row>
    <row r="34" spans="1:12" ht="13.5" customHeight="1">
      <c r="A34" s="12"/>
      <c r="D34" s="6"/>
      <c r="E34" s="25"/>
      <c r="F34" s="23"/>
      <c r="G34" s="26"/>
      <c r="H34" s="23"/>
      <c r="I34" s="25"/>
      <c r="J34" s="23"/>
      <c r="K34" s="26"/>
      <c r="L34" s="23"/>
    </row>
    <row r="35" spans="1:12" ht="13.5" customHeight="1">
      <c r="A35" s="12"/>
      <c r="D35" s="6"/>
      <c r="E35" s="25"/>
      <c r="F35" s="23"/>
      <c r="G35" s="26"/>
      <c r="H35" s="23"/>
      <c r="I35" s="25"/>
      <c r="J35" s="23"/>
      <c r="K35" s="26"/>
      <c r="L35" s="23"/>
    </row>
    <row r="36" spans="1:12" ht="13.5" customHeight="1">
      <c r="A36" s="12"/>
      <c r="B36" s="6" t="s">
        <v>92</v>
      </c>
      <c r="D36" s="6"/>
      <c r="E36" s="25"/>
      <c r="F36" s="23"/>
      <c r="G36" s="26"/>
      <c r="H36" s="23"/>
      <c r="I36" s="25"/>
      <c r="J36" s="23"/>
      <c r="K36" s="26"/>
      <c r="L36" s="23"/>
    </row>
    <row r="37" spans="1:12" ht="13.5" customHeight="1">
      <c r="A37" s="12"/>
      <c r="B37" s="6"/>
      <c r="D37" s="6"/>
      <c r="E37" s="25"/>
      <c r="F37" s="23"/>
      <c r="G37" s="26"/>
      <c r="H37" s="23"/>
      <c r="I37" s="25"/>
      <c r="J37" s="23"/>
      <c r="K37" s="26"/>
      <c r="L37" s="23"/>
    </row>
    <row r="38" spans="1:12" ht="13.5" customHeight="1">
      <c r="A38" s="12"/>
      <c r="B38" s="6" t="s">
        <v>93</v>
      </c>
      <c r="D38" s="6"/>
      <c r="E38" s="25">
        <f>E41-E39</f>
        <v>797</v>
      </c>
      <c r="F38" s="23"/>
      <c r="G38" s="25">
        <f>G41-G39</f>
        <v>-180</v>
      </c>
      <c r="H38" s="23"/>
      <c r="I38" s="25">
        <f>I41-I39</f>
        <v>5075</v>
      </c>
      <c r="J38" s="23"/>
      <c r="K38" s="25">
        <f>K41-K39</f>
        <v>1918</v>
      </c>
      <c r="L38" s="23"/>
    </row>
    <row r="39" spans="1:12" ht="13.5" customHeight="1">
      <c r="A39" s="12"/>
      <c r="B39" s="6" t="s">
        <v>94</v>
      </c>
      <c r="D39" s="6"/>
      <c r="E39" s="25">
        <v>-278</v>
      </c>
      <c r="F39" s="23"/>
      <c r="G39" s="26">
        <v>-22</v>
      </c>
      <c r="H39" s="23"/>
      <c r="I39" s="25">
        <v>-289</v>
      </c>
      <c r="J39" s="23"/>
      <c r="K39" s="26">
        <v>-91</v>
      </c>
      <c r="L39" s="23"/>
    </row>
    <row r="40" spans="1:12" ht="13.5" customHeight="1">
      <c r="A40" s="12"/>
      <c r="B40" s="21"/>
      <c r="C40" s="6"/>
      <c r="D40" s="6"/>
      <c r="E40" s="25"/>
      <c r="F40" s="23"/>
      <c r="G40" s="26"/>
      <c r="H40" s="23"/>
      <c r="I40" s="25"/>
      <c r="J40" s="23"/>
      <c r="K40" s="26"/>
      <c r="L40" s="23"/>
    </row>
    <row r="41" spans="1:12" ht="13.5" customHeight="1" thickBot="1">
      <c r="A41" s="12"/>
      <c r="B41" s="21"/>
      <c r="C41" s="6"/>
      <c r="D41" s="6"/>
      <c r="E41" s="33">
        <f>E31</f>
        <v>519</v>
      </c>
      <c r="F41" s="23"/>
      <c r="G41" s="33">
        <f>G31</f>
        <v>-202</v>
      </c>
      <c r="H41" s="23"/>
      <c r="I41" s="33">
        <f>I31</f>
        <v>4786</v>
      </c>
      <c r="J41" s="23"/>
      <c r="K41" s="33">
        <f>K31</f>
        <v>1827</v>
      </c>
      <c r="L41" s="23"/>
    </row>
    <row r="42" spans="1:12" ht="13.5" customHeight="1" thickTop="1">
      <c r="A42" s="12"/>
      <c r="B42" s="21"/>
      <c r="C42" s="6"/>
      <c r="D42" s="6"/>
      <c r="E42" s="25"/>
      <c r="F42" s="23"/>
      <c r="G42" s="26"/>
      <c r="H42" s="23"/>
      <c r="I42" s="25"/>
      <c r="J42" s="23"/>
      <c r="K42" s="26"/>
      <c r="L42" s="23"/>
    </row>
    <row r="43" spans="1:12" ht="13.5" customHeight="1">
      <c r="A43" s="12"/>
      <c r="B43" s="21"/>
      <c r="C43" s="6"/>
      <c r="D43" s="6"/>
      <c r="E43" s="25"/>
      <c r="F43" s="23"/>
      <c r="G43" s="26"/>
      <c r="H43" s="23"/>
      <c r="I43" s="25"/>
      <c r="J43" s="23"/>
      <c r="K43" s="26"/>
      <c r="L43" s="23"/>
    </row>
    <row r="44" spans="1:12" ht="13.5" customHeight="1">
      <c r="A44" s="12"/>
      <c r="B44" s="21"/>
      <c r="C44" s="27"/>
      <c r="D44" s="6"/>
      <c r="E44" s="25"/>
      <c r="F44" s="23"/>
      <c r="G44" s="26"/>
      <c r="H44" s="23"/>
      <c r="I44" s="25"/>
      <c r="J44" s="23"/>
      <c r="K44" s="26"/>
      <c r="L44" s="23"/>
    </row>
    <row r="45" spans="1:12" ht="13.5" customHeight="1">
      <c r="A45" s="12"/>
      <c r="B45" s="21"/>
      <c r="C45" s="34"/>
      <c r="D45" s="6"/>
      <c r="E45" s="25"/>
      <c r="F45" s="23"/>
      <c r="G45" s="26"/>
      <c r="H45" s="23"/>
      <c r="J45" s="23"/>
      <c r="K45" s="26"/>
      <c r="L45" s="23"/>
    </row>
    <row r="46" spans="1:12" s="5" customFormat="1" ht="13.5" customHeight="1" thickBot="1">
      <c r="A46" s="30"/>
      <c r="B46" s="34" t="s">
        <v>77</v>
      </c>
      <c r="D46" s="27"/>
      <c r="E46" s="35">
        <v>0.81</v>
      </c>
      <c r="F46" s="36"/>
      <c r="G46" s="37">
        <v>-0.18</v>
      </c>
      <c r="H46" s="27"/>
      <c r="I46" s="35">
        <v>5.13</v>
      </c>
      <c r="J46" s="36"/>
      <c r="K46" s="37">
        <v>1.94</v>
      </c>
      <c r="L46" s="27"/>
    </row>
    <row r="47" spans="1:12" s="5" customFormat="1" ht="13.5" customHeight="1" thickTop="1">
      <c r="A47" s="30"/>
      <c r="B47" s="38"/>
      <c r="C47" s="27"/>
      <c r="D47" s="27"/>
      <c r="G47" s="39"/>
      <c r="H47" s="27"/>
      <c r="I47" s="36"/>
      <c r="J47" s="27"/>
      <c r="K47" s="39"/>
      <c r="L47" s="27"/>
    </row>
    <row r="48" spans="1:12" s="5" customFormat="1" ht="13.5" customHeight="1">
      <c r="A48" s="30"/>
      <c r="B48" s="38"/>
      <c r="C48" s="38"/>
      <c r="D48" s="27"/>
      <c r="G48" s="39"/>
      <c r="H48" s="27"/>
      <c r="I48" s="36"/>
      <c r="J48" s="27"/>
      <c r="K48" s="39"/>
      <c r="L48" s="27"/>
    </row>
    <row r="49" spans="1:12" s="5" customFormat="1" ht="13.5" customHeight="1">
      <c r="A49" s="30"/>
      <c r="B49" s="34"/>
      <c r="C49" s="10"/>
      <c r="D49" s="34"/>
      <c r="E49" s="36"/>
      <c r="F49" s="27"/>
      <c r="G49" s="40"/>
      <c r="H49" s="27"/>
      <c r="I49" s="36"/>
      <c r="J49" s="27"/>
      <c r="K49" s="40"/>
      <c r="L49" s="27"/>
    </row>
    <row r="50" spans="1:11" ht="13.5" customHeight="1">
      <c r="A50" s="12"/>
      <c r="B50" s="38"/>
      <c r="C50" s="27"/>
      <c r="D50" s="27"/>
      <c r="E50" s="27"/>
      <c r="F50" s="6"/>
      <c r="G50" s="27"/>
      <c r="I50" s="36"/>
      <c r="K50" s="27"/>
    </row>
    <row r="51" spans="1:11" ht="13.5" customHeight="1">
      <c r="A51" s="12"/>
      <c r="B51" s="38"/>
      <c r="C51" s="27"/>
      <c r="D51" s="38"/>
      <c r="I51" s="36"/>
      <c r="K51" s="36"/>
    </row>
    <row r="52" spans="1:12" ht="13.5" customHeight="1">
      <c r="A52" s="41" t="s">
        <v>22</v>
      </c>
      <c r="B52" s="38"/>
      <c r="C52" s="27"/>
      <c r="D52" s="34"/>
      <c r="E52" s="42"/>
      <c r="F52" s="43"/>
      <c r="H52" s="44"/>
      <c r="I52" s="45"/>
      <c r="J52" s="44"/>
      <c r="K52" s="36"/>
      <c r="L52" s="44"/>
    </row>
    <row r="53" spans="1:12" ht="13.5" customHeight="1">
      <c r="A53" s="12"/>
      <c r="B53" s="38"/>
      <c r="C53" s="27"/>
      <c r="D53" s="34"/>
      <c r="E53" s="42"/>
      <c r="F53" s="43"/>
      <c r="H53" s="44"/>
      <c r="I53" s="45"/>
      <c r="J53" s="44"/>
      <c r="K53" s="36"/>
      <c r="L53" s="44"/>
    </row>
    <row r="54" spans="1:13" ht="13.5" customHeight="1">
      <c r="A54" s="27" t="s">
        <v>58</v>
      </c>
      <c r="B54" s="38"/>
      <c r="C54" s="27"/>
      <c r="D54" s="46"/>
      <c r="E54" s="42"/>
      <c r="F54" s="42"/>
      <c r="H54" s="47"/>
      <c r="I54" s="45"/>
      <c r="J54" s="47"/>
      <c r="K54" s="36"/>
      <c r="L54" s="47"/>
      <c r="M54" s="5"/>
    </row>
    <row r="55" spans="1:13" ht="13.5" customHeight="1">
      <c r="A55" s="27" t="s">
        <v>95</v>
      </c>
      <c r="B55" s="38"/>
      <c r="C55" s="27"/>
      <c r="D55" s="46"/>
      <c r="E55" s="42"/>
      <c r="F55" s="42"/>
      <c r="H55" s="47"/>
      <c r="I55" s="45"/>
      <c r="J55" s="47"/>
      <c r="K55" s="36"/>
      <c r="L55" s="47"/>
      <c r="M55" s="5"/>
    </row>
    <row r="56" spans="1:13" ht="13.5" customHeight="1">
      <c r="A56" s="27"/>
      <c r="B56" s="38"/>
      <c r="C56" s="27"/>
      <c r="D56" s="46"/>
      <c r="E56" s="42"/>
      <c r="F56" s="42"/>
      <c r="H56" s="47"/>
      <c r="I56" s="45"/>
      <c r="J56" s="47"/>
      <c r="K56" s="36"/>
      <c r="L56" s="47"/>
      <c r="M56" s="5"/>
    </row>
    <row r="57" spans="1:13" ht="13.5" customHeight="1">
      <c r="A57" s="27"/>
      <c r="B57" s="38"/>
      <c r="C57" s="27"/>
      <c r="D57" s="46"/>
      <c r="E57" s="42"/>
      <c r="F57" s="42"/>
      <c r="H57" s="47"/>
      <c r="I57" s="45"/>
      <c r="J57" s="47"/>
      <c r="K57" s="36"/>
      <c r="L57" s="47"/>
      <c r="M57" s="5"/>
    </row>
    <row r="58" spans="1:13" ht="13.5" customHeight="1">
      <c r="A58" s="27"/>
      <c r="B58" s="38"/>
      <c r="C58" s="27"/>
      <c r="D58" s="46"/>
      <c r="E58" s="42"/>
      <c r="F58" s="42"/>
      <c r="H58" s="47"/>
      <c r="I58" s="45"/>
      <c r="J58" s="47"/>
      <c r="K58" s="36"/>
      <c r="L58" s="47"/>
      <c r="M58" s="5"/>
    </row>
    <row r="59" spans="1:13" ht="13.5" customHeight="1">
      <c r="A59" s="27"/>
      <c r="B59" s="38"/>
      <c r="C59" s="27"/>
      <c r="D59" s="46"/>
      <c r="E59" s="42"/>
      <c r="F59" s="42"/>
      <c r="H59" s="47"/>
      <c r="I59" s="45"/>
      <c r="J59" s="47"/>
      <c r="K59" s="36"/>
      <c r="L59" s="47"/>
      <c r="M59" s="5"/>
    </row>
    <row r="60" ht="13.5" customHeight="1">
      <c r="A60" s="12"/>
    </row>
    <row r="61" ht="13.5" customHeight="1">
      <c r="A61" s="12"/>
    </row>
    <row r="68" spans="2:10" ht="13.5" customHeight="1">
      <c r="B68" s="112"/>
      <c r="C68" s="113"/>
      <c r="D68" s="113"/>
      <c r="E68" s="113"/>
      <c r="F68" s="113"/>
      <c r="G68" s="113"/>
      <c r="H68" s="113"/>
      <c r="I68" s="113"/>
      <c r="J68" s="113"/>
    </row>
    <row r="69" spans="2:10" ht="13.5" customHeight="1">
      <c r="B69" s="112"/>
      <c r="C69" s="114"/>
      <c r="D69" s="114"/>
      <c r="E69" s="114"/>
      <c r="F69" s="114"/>
      <c r="G69" s="114"/>
      <c r="H69" s="114"/>
      <c r="I69" s="114"/>
      <c r="J69" s="114"/>
    </row>
  </sheetData>
  <mergeCells count="4">
    <mergeCell ref="I9:K9"/>
    <mergeCell ref="B68:J68"/>
    <mergeCell ref="B69:J69"/>
    <mergeCell ref="E9:G9"/>
  </mergeCells>
  <printOptions/>
  <pageMargins left="0.39" right="0.41" top="0.75" bottom="0.54" header="0.28" footer="0.49"/>
  <pageSetup fitToHeight="1" fitToWidth="1" horizontalDpi="300" verticalDpi="300" orientation="portrait" scale="73" r:id="rId1"/>
</worksheet>
</file>

<file path=xl/worksheets/sheet2.xml><?xml version="1.0" encoding="utf-8"?>
<worksheet xmlns="http://schemas.openxmlformats.org/spreadsheetml/2006/main" xmlns:r="http://schemas.openxmlformats.org/officeDocument/2006/relationships">
  <sheetPr>
    <pageSetUpPr fitToPage="1"/>
  </sheetPr>
  <dimension ref="A1:J63"/>
  <sheetViews>
    <sheetView tabSelected="1" workbookViewId="0" topLeftCell="A1">
      <selection activeCell="E60" sqref="E60"/>
    </sheetView>
  </sheetViews>
  <sheetFormatPr defaultColWidth="9.140625" defaultRowHeight="12.75"/>
  <cols>
    <col min="1" max="1" width="50.140625" style="50" customWidth="1"/>
    <col min="2" max="2" width="6.00390625" style="50" customWidth="1"/>
    <col min="3" max="3" width="12.57421875" style="50" customWidth="1"/>
    <col min="4" max="4" width="1.7109375" style="50" customWidth="1"/>
    <col min="5" max="5" width="12.57421875" style="70" bestFit="1" customWidth="1"/>
    <col min="6" max="6" width="2.00390625" style="50" customWidth="1"/>
    <col min="7" max="7" width="10.28125" style="51" bestFit="1" customWidth="1"/>
    <col min="8" max="8" width="2.00390625" style="50" customWidth="1"/>
    <col min="9" max="9" width="11.28125" style="51" bestFit="1" customWidth="1"/>
    <col min="10" max="16384" width="9.140625" style="50" customWidth="1"/>
  </cols>
  <sheetData>
    <row r="1" spans="1:2" ht="15.75">
      <c r="A1" s="49" t="s">
        <v>31</v>
      </c>
      <c r="B1" s="49"/>
    </row>
    <row r="2" spans="1:2" ht="15.75">
      <c r="A2" s="49" t="s">
        <v>32</v>
      </c>
      <c r="B2" s="52"/>
    </row>
    <row r="4" spans="1:2" ht="15.75">
      <c r="A4" s="53" t="s">
        <v>62</v>
      </c>
      <c r="B4" s="53"/>
    </row>
    <row r="5" spans="1:2" ht="15.75">
      <c r="A5" s="53" t="s">
        <v>114</v>
      </c>
      <c r="B5" s="53"/>
    </row>
    <row r="6" spans="1:2" ht="15.75">
      <c r="A6" s="53" t="s">
        <v>16</v>
      </c>
      <c r="B6" s="53"/>
    </row>
    <row r="7" spans="3:5" ht="15.75">
      <c r="C7" s="51"/>
      <c r="E7" s="98"/>
    </row>
    <row r="8" spans="3:5" ht="15.75">
      <c r="C8" s="51"/>
      <c r="E8" s="98"/>
    </row>
    <row r="9" spans="3:5" ht="15.75">
      <c r="C9" s="54"/>
      <c r="E9" s="98" t="s">
        <v>86</v>
      </c>
    </row>
    <row r="10" spans="3:5" ht="15.75">
      <c r="C10" s="54" t="s">
        <v>21</v>
      </c>
      <c r="E10" s="79" t="s">
        <v>21</v>
      </c>
    </row>
    <row r="11" spans="3:5" ht="15.75">
      <c r="C11" s="19">
        <f>'IS'!E14</f>
        <v>39202</v>
      </c>
      <c r="E11" s="19">
        <v>38837</v>
      </c>
    </row>
    <row r="12" spans="3:5" ht="15.75">
      <c r="C12" s="54" t="s">
        <v>5</v>
      </c>
      <c r="E12" s="79" t="s">
        <v>5</v>
      </c>
    </row>
    <row r="13" spans="3:5" ht="15.75">
      <c r="C13" s="54"/>
      <c r="E13" s="79"/>
    </row>
    <row r="14" spans="1:5" ht="15.75">
      <c r="A14" s="53" t="s">
        <v>96</v>
      </c>
      <c r="C14" s="54"/>
      <c r="E14" s="79"/>
    </row>
    <row r="15" spans="1:2" ht="15.75">
      <c r="A15" s="53" t="s">
        <v>28</v>
      </c>
      <c r="B15" s="55"/>
    </row>
    <row r="16" spans="1:9" s="56" customFormat="1" ht="15.75">
      <c r="A16" s="56" t="s">
        <v>0</v>
      </c>
      <c r="C16" s="56">
        <v>87208</v>
      </c>
      <c r="E16" s="76">
        <v>89155</v>
      </c>
      <c r="G16" s="57"/>
      <c r="I16" s="57"/>
    </row>
    <row r="17" spans="1:9" s="56" customFormat="1" ht="15.75">
      <c r="A17" s="56" t="s">
        <v>68</v>
      </c>
      <c r="C17" s="56">
        <v>3930</v>
      </c>
      <c r="E17" s="76">
        <v>3239</v>
      </c>
      <c r="G17" s="57"/>
      <c r="I17" s="57"/>
    </row>
    <row r="18" spans="1:9" s="56" customFormat="1" ht="15.75">
      <c r="A18" s="56" t="s">
        <v>66</v>
      </c>
      <c r="C18" s="76">
        <v>3126</v>
      </c>
      <c r="E18" s="76">
        <f>1801+839</f>
        <v>2640</v>
      </c>
      <c r="G18" s="57"/>
      <c r="I18" s="57"/>
    </row>
    <row r="19" spans="1:9" s="56" customFormat="1" ht="15.75">
      <c r="A19" s="56" t="s">
        <v>67</v>
      </c>
      <c r="C19" s="56">
        <v>578</v>
      </c>
      <c r="E19" s="76">
        <v>249</v>
      </c>
      <c r="G19" s="57"/>
      <c r="I19" s="57"/>
    </row>
    <row r="20" spans="1:9" s="56" customFormat="1" ht="15.75">
      <c r="A20" s="55"/>
      <c r="B20" s="55"/>
      <c r="C20" s="58">
        <f>SUM(C16:C19)</f>
        <v>94842</v>
      </c>
      <c r="E20" s="58">
        <f>SUM(E16:E19)</f>
        <v>95283</v>
      </c>
      <c r="G20" s="57"/>
      <c r="I20" s="57"/>
    </row>
    <row r="21" spans="1:9" s="56" customFormat="1" ht="15.75">
      <c r="A21" s="55"/>
      <c r="B21" s="55"/>
      <c r="E21" s="76"/>
      <c r="G21" s="57"/>
      <c r="I21" s="57"/>
    </row>
    <row r="22" spans="1:9" s="56" customFormat="1" ht="15.75">
      <c r="A22" s="53" t="s">
        <v>1</v>
      </c>
      <c r="B22" s="55"/>
      <c r="C22" s="23"/>
      <c r="D22" s="23"/>
      <c r="E22" s="25"/>
      <c r="G22" s="57"/>
      <c r="I22" s="57"/>
    </row>
    <row r="23" spans="1:9" s="56" customFormat="1" ht="15.75">
      <c r="A23" s="23" t="s">
        <v>2</v>
      </c>
      <c r="B23" s="23"/>
      <c r="C23" s="23">
        <v>10216</v>
      </c>
      <c r="D23" s="23"/>
      <c r="E23" s="25">
        <v>13078</v>
      </c>
      <c r="F23" s="23"/>
      <c r="G23" s="59"/>
      <c r="H23" s="23"/>
      <c r="I23" s="57"/>
    </row>
    <row r="24" spans="1:9" s="56" customFormat="1" ht="15.75">
      <c r="A24" s="23" t="s">
        <v>43</v>
      </c>
      <c r="B24" s="23"/>
      <c r="C24" s="23">
        <v>23555</v>
      </c>
      <c r="D24" s="23"/>
      <c r="E24" s="25">
        <v>18190</v>
      </c>
      <c r="F24" s="23"/>
      <c r="G24" s="59"/>
      <c r="H24" s="23"/>
      <c r="I24" s="57"/>
    </row>
    <row r="25" spans="1:9" s="56" customFormat="1" ht="15.75">
      <c r="A25" s="23" t="s">
        <v>103</v>
      </c>
      <c r="B25" s="23"/>
      <c r="C25" s="23">
        <v>0</v>
      </c>
      <c r="D25" s="23"/>
      <c r="E25" s="25">
        <v>233</v>
      </c>
      <c r="F25" s="23"/>
      <c r="G25" s="59"/>
      <c r="H25" s="23"/>
      <c r="I25" s="57"/>
    </row>
    <row r="26" spans="1:9" s="56" customFormat="1" ht="15.75">
      <c r="A26" s="23" t="s">
        <v>3</v>
      </c>
      <c r="B26" s="23"/>
      <c r="C26" s="23">
        <v>6645</v>
      </c>
      <c r="D26" s="23"/>
      <c r="E26" s="25">
        <v>5520</v>
      </c>
      <c r="F26" s="23"/>
      <c r="G26" s="59"/>
      <c r="H26" s="23"/>
      <c r="I26" s="57"/>
    </row>
    <row r="27" spans="1:9" s="56" customFormat="1" ht="15.75">
      <c r="A27" s="23"/>
      <c r="B27" s="23"/>
      <c r="C27" s="60">
        <f>SUM(C23:C26)</f>
        <v>40416</v>
      </c>
      <c r="D27" s="23"/>
      <c r="E27" s="58">
        <f>SUM(E23:E26)</f>
        <v>37021</v>
      </c>
      <c r="F27" s="23"/>
      <c r="G27" s="59"/>
      <c r="H27" s="23"/>
      <c r="I27" s="57"/>
    </row>
    <row r="28" spans="1:9" s="56" customFormat="1" ht="15.75">
      <c r="A28" s="23"/>
      <c r="B28" s="23"/>
      <c r="C28" s="23"/>
      <c r="D28" s="23"/>
      <c r="E28" s="25"/>
      <c r="F28" s="23"/>
      <c r="G28" s="59"/>
      <c r="H28" s="23"/>
      <c r="I28" s="57"/>
    </row>
    <row r="29" spans="1:9" s="56" customFormat="1" ht="16.5" thickBot="1">
      <c r="A29" s="53" t="s">
        <v>97</v>
      </c>
      <c r="B29" s="23"/>
      <c r="C29" s="61">
        <f>C20+C27</f>
        <v>135258</v>
      </c>
      <c r="D29" s="23"/>
      <c r="E29" s="99">
        <f>E20+E27</f>
        <v>132304</v>
      </c>
      <c r="F29" s="23"/>
      <c r="G29" s="59"/>
      <c r="H29" s="23"/>
      <c r="I29" s="57"/>
    </row>
    <row r="30" spans="1:9" s="56" customFormat="1" ht="15.75">
      <c r="A30" s="53"/>
      <c r="B30" s="23"/>
      <c r="C30" s="62"/>
      <c r="D30" s="23"/>
      <c r="E30" s="100"/>
      <c r="F30" s="23"/>
      <c r="G30" s="59"/>
      <c r="H30" s="23"/>
      <c r="I30" s="57"/>
    </row>
    <row r="31" spans="1:9" s="56" customFormat="1" ht="15.75">
      <c r="A31" s="53"/>
      <c r="B31" s="23"/>
      <c r="C31" s="62"/>
      <c r="D31" s="23"/>
      <c r="E31" s="100"/>
      <c r="F31" s="23"/>
      <c r="G31" s="59"/>
      <c r="H31" s="23"/>
      <c r="I31" s="57"/>
    </row>
    <row r="32" spans="1:9" s="56" customFormat="1" ht="15.75">
      <c r="A32" s="53" t="s">
        <v>98</v>
      </c>
      <c r="B32" s="23"/>
      <c r="C32" s="62"/>
      <c r="D32" s="23"/>
      <c r="E32" s="100"/>
      <c r="F32" s="23"/>
      <c r="G32" s="59"/>
      <c r="H32" s="23"/>
      <c r="I32" s="57"/>
    </row>
    <row r="33" spans="1:9" s="56" customFormat="1" ht="15.75">
      <c r="A33" s="53" t="s">
        <v>99</v>
      </c>
      <c r="B33" s="23"/>
      <c r="C33" s="62"/>
      <c r="D33" s="23"/>
      <c r="E33" s="100"/>
      <c r="F33" s="23"/>
      <c r="G33" s="59"/>
      <c r="H33" s="23"/>
      <c r="I33" s="57"/>
    </row>
    <row r="34" spans="1:9" s="56" customFormat="1" ht="15.75">
      <c r="A34" s="23" t="s">
        <v>6</v>
      </c>
      <c r="B34" s="23"/>
      <c r="C34" s="23">
        <v>49500</v>
      </c>
      <c r="D34" s="23"/>
      <c r="E34" s="25">
        <v>49500</v>
      </c>
      <c r="F34" s="23"/>
      <c r="G34" s="59"/>
      <c r="H34" s="23"/>
      <c r="I34" s="57"/>
    </row>
    <row r="35" spans="1:9" s="56" customFormat="1" ht="15.75">
      <c r="A35" s="23" t="s">
        <v>30</v>
      </c>
      <c r="B35" s="23"/>
      <c r="C35" s="63">
        <v>14858</v>
      </c>
      <c r="D35" s="23"/>
      <c r="E35" s="28">
        <f>10376+839</f>
        <v>11215</v>
      </c>
      <c r="F35" s="23"/>
      <c r="G35" s="59"/>
      <c r="H35" s="23"/>
      <c r="I35" s="57"/>
    </row>
    <row r="36" spans="1:9" s="56" customFormat="1" ht="15.75">
      <c r="A36" s="53"/>
      <c r="B36" s="23"/>
      <c r="C36" s="23">
        <f>SUM(C34:C35)</f>
        <v>64358</v>
      </c>
      <c r="D36" s="23"/>
      <c r="E36" s="25">
        <f>SUM(E34:E35)</f>
        <v>60715</v>
      </c>
      <c r="F36" s="23"/>
      <c r="G36" s="59"/>
      <c r="H36" s="23"/>
      <c r="I36" s="57"/>
    </row>
    <row r="37" spans="1:9" s="56" customFormat="1" ht="15.75">
      <c r="A37" s="50" t="s">
        <v>35</v>
      </c>
      <c r="B37" s="23"/>
      <c r="C37" s="63">
        <v>3386</v>
      </c>
      <c r="D37" s="23"/>
      <c r="E37" s="28">
        <v>2556</v>
      </c>
      <c r="F37" s="23"/>
      <c r="G37" s="59"/>
      <c r="H37" s="23"/>
      <c r="I37" s="57"/>
    </row>
    <row r="38" spans="1:9" s="56" customFormat="1" ht="15.75">
      <c r="A38" s="53" t="s">
        <v>100</v>
      </c>
      <c r="B38" s="23"/>
      <c r="C38" s="60">
        <f>SUM(C36:C37)</f>
        <v>67744</v>
      </c>
      <c r="D38" s="23"/>
      <c r="E38" s="58">
        <f>SUM(E36:E37)</f>
        <v>63271</v>
      </c>
      <c r="F38" s="23"/>
      <c r="G38" s="59"/>
      <c r="H38" s="23"/>
      <c r="I38" s="57"/>
    </row>
    <row r="39" spans="1:9" s="56" customFormat="1" ht="15.75">
      <c r="A39" s="53"/>
      <c r="B39" s="23"/>
      <c r="C39" s="23"/>
      <c r="D39" s="23"/>
      <c r="E39" s="25"/>
      <c r="F39" s="23"/>
      <c r="G39" s="59"/>
      <c r="H39" s="23"/>
      <c r="I39" s="57"/>
    </row>
    <row r="40" spans="1:9" s="56" customFormat="1" ht="15.75">
      <c r="A40" s="53" t="s">
        <v>29</v>
      </c>
      <c r="B40" s="53"/>
      <c r="C40" s="23"/>
      <c r="D40" s="50"/>
      <c r="E40" s="25"/>
      <c r="F40" s="23"/>
      <c r="G40" s="59"/>
      <c r="H40" s="23"/>
      <c r="I40" s="57"/>
    </row>
    <row r="41" spans="1:9" s="56" customFormat="1" ht="15.75">
      <c r="A41" s="50" t="s">
        <v>44</v>
      </c>
      <c r="B41" s="53"/>
      <c r="C41" s="23">
        <v>4342</v>
      </c>
      <c r="D41" s="50"/>
      <c r="E41" s="25">
        <v>4678</v>
      </c>
      <c r="F41" s="23"/>
      <c r="G41" s="59"/>
      <c r="H41" s="23"/>
      <c r="I41" s="57"/>
    </row>
    <row r="42" spans="1:9" s="56" customFormat="1" ht="15.75">
      <c r="A42" s="50" t="s">
        <v>15</v>
      </c>
      <c r="B42" s="50"/>
      <c r="C42" s="56">
        <v>19724</v>
      </c>
      <c r="D42" s="50"/>
      <c r="E42" s="76">
        <v>19867</v>
      </c>
      <c r="F42" s="23"/>
      <c r="G42" s="59"/>
      <c r="H42" s="23"/>
      <c r="I42" s="57"/>
    </row>
    <row r="43" spans="1:9" s="56" customFormat="1" ht="15.75">
      <c r="A43" s="50" t="s">
        <v>7</v>
      </c>
      <c r="B43" s="23"/>
      <c r="C43" s="28">
        <v>7030</v>
      </c>
      <c r="D43" s="64"/>
      <c r="E43" s="28">
        <v>8045</v>
      </c>
      <c r="F43" s="23"/>
      <c r="G43" s="59"/>
      <c r="H43" s="23"/>
      <c r="I43" s="57"/>
    </row>
    <row r="44" spans="1:9" s="56" customFormat="1" ht="15.75">
      <c r="A44" s="53"/>
      <c r="B44" s="23"/>
      <c r="C44" s="60">
        <f>SUM(C41:C43)</f>
        <v>31096</v>
      </c>
      <c r="D44" s="23"/>
      <c r="E44" s="58">
        <f>SUM(E41:E43)</f>
        <v>32590</v>
      </c>
      <c r="F44" s="23"/>
      <c r="G44" s="59"/>
      <c r="H44" s="23"/>
      <c r="I44" s="57"/>
    </row>
    <row r="45" spans="1:9" s="56" customFormat="1" ht="15.75">
      <c r="A45" s="53"/>
      <c r="B45" s="23"/>
      <c r="C45" s="23"/>
      <c r="D45" s="23"/>
      <c r="E45" s="25"/>
      <c r="F45" s="23"/>
      <c r="G45" s="59"/>
      <c r="H45" s="23"/>
      <c r="I45" s="57"/>
    </row>
    <row r="46" spans="1:9" s="56" customFormat="1" ht="15.75">
      <c r="A46" s="53" t="s">
        <v>4</v>
      </c>
      <c r="B46" s="23"/>
      <c r="C46" s="23"/>
      <c r="D46" s="23"/>
      <c r="E46" s="25"/>
      <c r="F46" s="23"/>
      <c r="G46" s="59"/>
      <c r="H46" s="23"/>
      <c r="I46" s="57"/>
    </row>
    <row r="47" spans="1:9" s="56" customFormat="1" ht="15.75">
      <c r="A47" s="23" t="s">
        <v>44</v>
      </c>
      <c r="B47" s="23"/>
      <c r="C47" s="23">
        <v>17240</v>
      </c>
      <c r="D47" s="23"/>
      <c r="E47" s="25">
        <v>17030</v>
      </c>
      <c r="F47" s="23"/>
      <c r="G47" s="59"/>
      <c r="H47" s="23"/>
      <c r="I47" s="57"/>
    </row>
    <row r="48" spans="1:9" s="56" customFormat="1" ht="15.75">
      <c r="A48" s="23" t="s">
        <v>14</v>
      </c>
      <c r="B48" s="23"/>
      <c r="C48" s="23">
        <v>19129</v>
      </c>
      <c r="D48" s="23"/>
      <c r="E48" s="25">
        <v>19413</v>
      </c>
      <c r="F48" s="23"/>
      <c r="G48" s="59"/>
      <c r="H48" s="23"/>
      <c r="I48" s="57"/>
    </row>
    <row r="49" spans="1:9" s="56" customFormat="1" ht="15.75">
      <c r="A49" s="23" t="s">
        <v>122</v>
      </c>
      <c r="B49" s="23"/>
      <c r="C49" s="23">
        <v>49</v>
      </c>
      <c r="D49" s="23"/>
      <c r="E49" s="25">
        <v>0</v>
      </c>
      <c r="F49" s="23"/>
      <c r="G49" s="59"/>
      <c r="H49" s="23"/>
      <c r="I49" s="57"/>
    </row>
    <row r="50" spans="1:9" s="56" customFormat="1" ht="15.75">
      <c r="A50" s="53"/>
      <c r="B50" s="23"/>
      <c r="C50" s="60">
        <f>SUM(C47:C49)</f>
        <v>36418</v>
      </c>
      <c r="D50" s="23"/>
      <c r="E50" s="60">
        <f>SUM(E47:E49)</f>
        <v>36443</v>
      </c>
      <c r="F50" s="23"/>
      <c r="G50" s="59"/>
      <c r="H50" s="23"/>
      <c r="I50" s="57"/>
    </row>
    <row r="51" spans="1:9" s="56" customFormat="1" ht="15.75">
      <c r="A51" s="53"/>
      <c r="B51" s="23"/>
      <c r="C51" s="65"/>
      <c r="D51" s="23"/>
      <c r="E51" s="101"/>
      <c r="F51" s="23"/>
      <c r="G51" s="59"/>
      <c r="H51" s="23"/>
      <c r="I51" s="57"/>
    </row>
    <row r="52" spans="1:9" s="56" customFormat="1" ht="15.75">
      <c r="A52" s="53" t="s">
        <v>101</v>
      </c>
      <c r="B52" s="23"/>
      <c r="C52" s="63">
        <f>C44+C50</f>
        <v>67514</v>
      </c>
      <c r="D52" s="23"/>
      <c r="E52" s="28">
        <f>E44+E50</f>
        <v>69033</v>
      </c>
      <c r="F52" s="23"/>
      <c r="G52" s="59"/>
      <c r="H52" s="23"/>
      <c r="I52" s="57"/>
    </row>
    <row r="53" spans="1:9" s="56" customFormat="1" ht="15.75">
      <c r="A53" s="53"/>
      <c r="B53" s="23"/>
      <c r="C53" s="23"/>
      <c r="D53" s="23"/>
      <c r="E53" s="25"/>
      <c r="F53" s="23"/>
      <c r="G53" s="59"/>
      <c r="H53" s="23"/>
      <c r="I53" s="57"/>
    </row>
    <row r="54" spans="1:9" s="56" customFormat="1" ht="16.5" thickBot="1">
      <c r="A54" s="53" t="s">
        <v>102</v>
      </c>
      <c r="B54" s="23"/>
      <c r="C54" s="61">
        <f>C38+C52</f>
        <v>135258</v>
      </c>
      <c r="D54" s="23"/>
      <c r="E54" s="99">
        <f>E38+E52</f>
        <v>132304</v>
      </c>
      <c r="F54" s="23"/>
      <c r="G54" s="59"/>
      <c r="H54" s="23"/>
      <c r="I54" s="57"/>
    </row>
    <row r="55" spans="1:9" s="56" customFormat="1" ht="15.75">
      <c r="A55" s="53"/>
      <c r="B55" s="23"/>
      <c r="C55" s="23"/>
      <c r="D55" s="23"/>
      <c r="E55" s="25"/>
      <c r="F55" s="23"/>
      <c r="G55" s="59"/>
      <c r="H55" s="23"/>
      <c r="I55" s="57"/>
    </row>
    <row r="56" spans="1:9" s="56" customFormat="1" ht="15.75">
      <c r="A56" s="53"/>
      <c r="B56" s="23"/>
      <c r="C56" s="23"/>
      <c r="D56" s="23"/>
      <c r="E56" s="25"/>
      <c r="F56" s="23"/>
      <c r="G56" s="59"/>
      <c r="H56" s="23"/>
      <c r="I56" s="57"/>
    </row>
    <row r="57" spans="1:9" ht="15.75">
      <c r="A57" s="66"/>
      <c r="B57" s="66"/>
      <c r="C57" s="67"/>
      <c r="D57" s="64"/>
      <c r="E57" s="67"/>
      <c r="F57" s="64"/>
      <c r="G57" s="68"/>
      <c r="H57" s="64"/>
      <c r="I57" s="69"/>
    </row>
    <row r="58" spans="1:9" ht="15.75">
      <c r="A58" s="95" t="s">
        <v>83</v>
      </c>
      <c r="B58" s="96"/>
      <c r="C58" s="67"/>
      <c r="D58" s="80"/>
      <c r="E58" s="67"/>
      <c r="F58" s="64"/>
      <c r="G58" s="68"/>
      <c r="H58" s="64"/>
      <c r="I58" s="69"/>
    </row>
    <row r="59" spans="1:9" ht="16.5" thickBot="1">
      <c r="A59" s="95" t="s">
        <v>84</v>
      </c>
      <c r="B59" s="95"/>
      <c r="C59" s="97">
        <v>0.65</v>
      </c>
      <c r="D59" s="80"/>
      <c r="E59" s="97">
        <v>0.61</v>
      </c>
      <c r="F59" s="64"/>
      <c r="G59" s="68"/>
      <c r="H59" s="64"/>
      <c r="I59" s="69"/>
    </row>
    <row r="60" spans="1:9" ht="16.5" thickTop="1">
      <c r="A60" s="66"/>
      <c r="B60" s="66"/>
      <c r="C60" s="67"/>
      <c r="D60" s="64"/>
      <c r="F60" s="64"/>
      <c r="G60" s="68"/>
      <c r="H60" s="64"/>
      <c r="I60" s="69"/>
    </row>
    <row r="61" spans="2:10" ht="15.75">
      <c r="B61" s="56"/>
      <c r="C61" s="71"/>
      <c r="G61" s="72"/>
      <c r="I61" s="73"/>
      <c r="J61" s="74"/>
    </row>
    <row r="62" spans="1:10" ht="15.75">
      <c r="A62" s="56" t="s">
        <v>23</v>
      </c>
      <c r="B62" s="56"/>
      <c r="C62" s="71"/>
      <c r="G62" s="72"/>
      <c r="I62" s="73"/>
      <c r="J62" s="74"/>
    </row>
    <row r="63" spans="1:10" ht="15.75">
      <c r="A63" s="56"/>
      <c r="B63" s="56"/>
      <c r="C63" s="71"/>
      <c r="G63" s="72"/>
      <c r="I63" s="73"/>
      <c r="J63" s="74"/>
    </row>
  </sheetData>
  <printOptions/>
  <pageMargins left="0.71" right="0.84" top="0.5" bottom="0.5" header="0.5" footer="0.5"/>
  <pageSetup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67"/>
  <sheetViews>
    <sheetView workbookViewId="0" topLeftCell="A1">
      <pane xSplit="2" ySplit="13" topLeftCell="C14" activePane="bottomRight" state="frozen"/>
      <selection pane="topLeft" activeCell="A1" sqref="A1"/>
      <selection pane="topRight" activeCell="C1" sqref="C1"/>
      <selection pane="bottomLeft" activeCell="A14" sqref="A14"/>
      <selection pane="bottomRight" activeCell="H32" sqref="H32"/>
    </sheetView>
  </sheetViews>
  <sheetFormatPr defaultColWidth="9.140625" defaultRowHeight="12.75"/>
  <cols>
    <col min="1" max="1" width="30.00390625" style="50" customWidth="1"/>
    <col min="2" max="2" width="13.00390625" style="56" customWidth="1"/>
    <col min="3" max="3" width="12.421875" style="56" customWidth="1"/>
    <col min="4" max="4" width="14.57421875" style="56" customWidth="1"/>
    <col min="5" max="5" width="13.28125" style="56" customWidth="1"/>
    <col min="6" max="6" width="14.00390625" style="56" customWidth="1"/>
    <col min="7" max="7" width="12.421875" style="56" customWidth="1"/>
    <col min="8" max="8" width="11.28125" style="50" customWidth="1"/>
    <col min="9" max="9" width="11.00390625" style="50" customWidth="1"/>
    <col min="10" max="16384" width="9.140625" style="50" customWidth="1"/>
  </cols>
  <sheetData>
    <row r="1" ht="15.75">
      <c r="A1" s="49" t="str">
        <f>'IS'!A1</f>
        <v>KEIN HING INTERNATIONAL BERHAD</v>
      </c>
    </row>
    <row r="2" ht="15.75">
      <c r="A2" s="49" t="str">
        <f>'IS'!A2</f>
        <v>(Company No. 616056-T)</v>
      </c>
    </row>
    <row r="4" ht="15.75">
      <c r="A4" s="53" t="s">
        <v>24</v>
      </c>
    </row>
    <row r="5" ht="15.75">
      <c r="A5" s="53" t="str">
        <f>'IS'!A5</f>
        <v>FOR THE FOURTH QUARTER ENDED 30 APRIL 2007</v>
      </c>
    </row>
    <row r="6" ht="15.75">
      <c r="A6" s="53" t="s">
        <v>16</v>
      </c>
    </row>
    <row r="7" ht="15.75">
      <c r="A7" s="53"/>
    </row>
    <row r="8" spans="1:6" ht="15.75">
      <c r="A8" s="53"/>
      <c r="F8" s="57"/>
    </row>
    <row r="9" spans="1:6" ht="15.75">
      <c r="A9" s="53"/>
      <c r="F9" s="57"/>
    </row>
    <row r="10" spans="3:9" ht="15.75">
      <c r="C10" s="92"/>
      <c r="D10" s="92" t="s">
        <v>87</v>
      </c>
      <c r="E10" s="92"/>
      <c r="F10" s="55"/>
      <c r="G10" s="55"/>
      <c r="H10" s="53"/>
      <c r="I10" s="53"/>
    </row>
    <row r="11" spans="3:9" ht="15.75">
      <c r="C11" s="93" t="s">
        <v>25</v>
      </c>
      <c r="D11" s="93" t="s">
        <v>25</v>
      </c>
      <c r="E11" s="93" t="s">
        <v>70</v>
      </c>
      <c r="F11" s="93" t="s">
        <v>12</v>
      </c>
      <c r="G11" s="55"/>
      <c r="H11" s="54" t="s">
        <v>88</v>
      </c>
      <c r="I11" s="54" t="s">
        <v>11</v>
      </c>
    </row>
    <row r="12" spans="3:9" ht="15.75">
      <c r="C12" s="93" t="s">
        <v>20</v>
      </c>
      <c r="D12" s="93" t="s">
        <v>38</v>
      </c>
      <c r="E12" s="93" t="s">
        <v>71</v>
      </c>
      <c r="F12" s="93" t="s">
        <v>13</v>
      </c>
      <c r="G12" s="93" t="s">
        <v>11</v>
      </c>
      <c r="H12" s="54" t="s">
        <v>89</v>
      </c>
      <c r="I12" s="54" t="s">
        <v>90</v>
      </c>
    </row>
    <row r="13" spans="3:9" ht="15.75">
      <c r="C13" s="93" t="s">
        <v>5</v>
      </c>
      <c r="D13" s="93" t="s">
        <v>5</v>
      </c>
      <c r="E13" s="93" t="s">
        <v>5</v>
      </c>
      <c r="F13" s="93" t="s">
        <v>5</v>
      </c>
      <c r="G13" s="93" t="s">
        <v>5</v>
      </c>
      <c r="H13" s="93" t="s">
        <v>5</v>
      </c>
      <c r="I13" s="93" t="s">
        <v>5</v>
      </c>
    </row>
    <row r="14" spans="3:8" ht="15.75">
      <c r="C14" s="57"/>
      <c r="D14" s="57"/>
      <c r="E14" s="57"/>
      <c r="F14" s="57"/>
      <c r="G14" s="57"/>
      <c r="H14" s="51"/>
    </row>
    <row r="15" spans="1:8" ht="15.75">
      <c r="A15" s="53" t="s">
        <v>85</v>
      </c>
      <c r="C15" s="57"/>
      <c r="D15" s="57"/>
      <c r="E15" s="57"/>
      <c r="F15" s="57"/>
      <c r="G15" s="57"/>
      <c r="H15" s="51"/>
    </row>
    <row r="16" spans="1:9" ht="15.75">
      <c r="A16" s="50" t="s">
        <v>123</v>
      </c>
      <c r="C16" s="75">
        <v>49500</v>
      </c>
      <c r="D16" s="75">
        <v>2669</v>
      </c>
      <c r="E16" s="75">
        <v>-249</v>
      </c>
      <c r="F16" s="25">
        <v>7956</v>
      </c>
      <c r="G16" s="56">
        <f>SUM(C16:F16)</f>
        <v>59876</v>
      </c>
      <c r="H16" s="56">
        <v>2556</v>
      </c>
      <c r="I16" s="71">
        <f>SUM(G16:H16)</f>
        <v>62432</v>
      </c>
    </row>
    <row r="17" ht="15.75">
      <c r="A17" s="50" t="s">
        <v>127</v>
      </c>
    </row>
    <row r="18" spans="1:9" ht="15.75">
      <c r="A18" s="109" t="s">
        <v>128</v>
      </c>
      <c r="C18" s="28">
        <v>0</v>
      </c>
      <c r="D18" s="28">
        <v>0</v>
      </c>
      <c r="E18" s="28">
        <v>0</v>
      </c>
      <c r="F18" s="28">
        <v>839</v>
      </c>
      <c r="G18" s="63">
        <f>SUM(C18:F18)</f>
        <v>839</v>
      </c>
      <c r="H18" s="28">
        <v>0</v>
      </c>
      <c r="I18" s="110">
        <f>SUM(G18:H18)</f>
        <v>839</v>
      </c>
    </row>
    <row r="19" spans="1:9" ht="15.75">
      <c r="A19" s="53" t="s">
        <v>129</v>
      </c>
      <c r="C19" s="76">
        <f>SUM(C16:C18)</f>
        <v>49500</v>
      </c>
      <c r="D19" s="76">
        <f aca="true" t="shared" si="0" ref="D19:I19">SUM(D16:D18)</f>
        <v>2669</v>
      </c>
      <c r="E19" s="76">
        <f t="shared" si="0"/>
        <v>-249</v>
      </c>
      <c r="F19" s="76">
        <f t="shared" si="0"/>
        <v>8795</v>
      </c>
      <c r="G19" s="76">
        <f t="shared" si="0"/>
        <v>60715</v>
      </c>
      <c r="H19" s="76">
        <f t="shared" si="0"/>
        <v>2556</v>
      </c>
      <c r="I19" s="76">
        <f t="shared" si="0"/>
        <v>63271</v>
      </c>
    </row>
    <row r="21" spans="1:9" ht="15.75">
      <c r="A21" s="50" t="s">
        <v>37</v>
      </c>
      <c r="C21" s="76">
        <v>0</v>
      </c>
      <c r="D21" s="76">
        <v>0</v>
      </c>
      <c r="E21" s="76">
        <v>0</v>
      </c>
      <c r="F21" s="76">
        <v>5075</v>
      </c>
      <c r="G21" s="76">
        <f>SUM(C21:F21)</f>
        <v>5075</v>
      </c>
      <c r="H21" s="56">
        <v>-289</v>
      </c>
      <c r="I21" s="71">
        <f>SUM(G21:H21)</f>
        <v>4786</v>
      </c>
    </row>
    <row r="22" spans="3:9" ht="15.75">
      <c r="C22" s="76"/>
      <c r="D22" s="76"/>
      <c r="E22" s="76"/>
      <c r="F22" s="76"/>
      <c r="G22" s="76"/>
      <c r="H22" s="56"/>
      <c r="I22" s="71"/>
    </row>
    <row r="23" spans="1:9" ht="15.75">
      <c r="A23" s="50" t="s">
        <v>109</v>
      </c>
      <c r="C23" s="76">
        <v>0</v>
      </c>
      <c r="D23" s="76">
        <v>0</v>
      </c>
      <c r="E23" s="76">
        <v>0</v>
      </c>
      <c r="F23" s="76">
        <v>-990</v>
      </c>
      <c r="G23" s="76">
        <f>SUM(C23:F23)</f>
        <v>-990</v>
      </c>
      <c r="H23" s="76">
        <v>0</v>
      </c>
      <c r="I23" s="71">
        <f>SUM(G23:H23)</f>
        <v>-990</v>
      </c>
    </row>
    <row r="24" spans="3:7" ht="15.75">
      <c r="C24" s="25"/>
      <c r="D24" s="25"/>
      <c r="E24" s="25"/>
      <c r="F24" s="25"/>
      <c r="G24" s="25"/>
    </row>
    <row r="25" spans="1:9" ht="15.75">
      <c r="A25" s="64" t="s">
        <v>108</v>
      </c>
      <c r="C25" s="76">
        <v>0</v>
      </c>
      <c r="D25" s="76">
        <v>0</v>
      </c>
      <c r="E25" s="76">
        <v>0</v>
      </c>
      <c r="F25" s="76">
        <v>0</v>
      </c>
      <c r="G25" s="76">
        <v>0</v>
      </c>
      <c r="H25" s="56">
        <v>1113</v>
      </c>
      <c r="I25" s="71">
        <f>SUM(G25:H25)</f>
        <v>1113</v>
      </c>
    </row>
    <row r="26" spans="1:9" ht="15.75">
      <c r="A26" s="64"/>
      <c r="C26" s="76"/>
      <c r="D26" s="76"/>
      <c r="E26" s="76"/>
      <c r="F26" s="76"/>
      <c r="G26" s="76"/>
      <c r="H26" s="56"/>
      <c r="I26" s="71"/>
    </row>
    <row r="27" spans="1:7" ht="15.75">
      <c r="A27" s="50" t="s">
        <v>72</v>
      </c>
      <c r="C27" s="25"/>
      <c r="D27" s="25"/>
      <c r="E27" s="25"/>
      <c r="F27" s="25"/>
      <c r="G27" s="25"/>
    </row>
    <row r="28" spans="1:7" ht="15.75">
      <c r="A28" s="50" t="s">
        <v>112</v>
      </c>
      <c r="C28" s="25"/>
      <c r="D28" s="25"/>
      <c r="E28" s="25"/>
      <c r="F28" s="25"/>
      <c r="G28" s="25"/>
    </row>
    <row r="29" spans="1:9" ht="15.75">
      <c r="A29" s="50" t="s">
        <v>113</v>
      </c>
      <c r="C29" s="25">
        <v>0</v>
      </c>
      <c r="D29" s="25">
        <v>0</v>
      </c>
      <c r="E29" s="25">
        <v>-442</v>
      </c>
      <c r="F29" s="25">
        <v>0</v>
      </c>
      <c r="G29" s="25">
        <f>SUM(C29:F29)</f>
        <v>-442</v>
      </c>
      <c r="H29" s="50">
        <v>6</v>
      </c>
      <c r="I29" s="71">
        <f>SUM(G29:H29)</f>
        <v>-436</v>
      </c>
    </row>
    <row r="30" spans="3:7" ht="15.75">
      <c r="C30" s="25"/>
      <c r="D30" s="25"/>
      <c r="E30" s="25"/>
      <c r="F30" s="25"/>
      <c r="G30" s="25"/>
    </row>
    <row r="32" spans="1:9" ht="16.5" thickBot="1">
      <c r="A32" s="94" t="s">
        <v>116</v>
      </c>
      <c r="C32" s="77">
        <f>SUM(C19:C31)</f>
        <v>49500</v>
      </c>
      <c r="D32" s="77">
        <f aca="true" t="shared" si="1" ref="D32:I32">SUM(D19:D31)</f>
        <v>2669</v>
      </c>
      <c r="E32" s="77">
        <f t="shared" si="1"/>
        <v>-691</v>
      </c>
      <c r="F32" s="77">
        <f t="shared" si="1"/>
        <v>12880</v>
      </c>
      <c r="G32" s="77">
        <f t="shared" si="1"/>
        <v>64358</v>
      </c>
      <c r="H32" s="77">
        <f t="shared" si="1"/>
        <v>3386</v>
      </c>
      <c r="I32" s="77">
        <f t="shared" si="1"/>
        <v>67744</v>
      </c>
    </row>
    <row r="33" ht="16.5" thickTop="1"/>
    <row r="35" spans="3:8" ht="15.75">
      <c r="C35" s="57"/>
      <c r="D35" s="57"/>
      <c r="E35" s="57"/>
      <c r="F35" s="57"/>
      <c r="G35" s="57"/>
      <c r="H35" s="51"/>
    </row>
    <row r="36" spans="1:9" ht="15.75">
      <c r="A36" s="80" t="s">
        <v>69</v>
      </c>
      <c r="B36" s="76"/>
      <c r="C36" s="102">
        <v>49500</v>
      </c>
      <c r="D36" s="102">
        <v>2669</v>
      </c>
      <c r="E36" s="102">
        <v>-25</v>
      </c>
      <c r="F36" s="76">
        <v>8018</v>
      </c>
      <c r="G36" s="76">
        <f>SUM(C36:F36)</f>
        <v>60162</v>
      </c>
      <c r="H36" s="76">
        <v>1573</v>
      </c>
      <c r="I36" s="103">
        <f>SUM(G36:H36)</f>
        <v>61735</v>
      </c>
    </row>
    <row r="37" spans="1:9" ht="15.75">
      <c r="A37" s="64"/>
      <c r="B37" s="76"/>
      <c r="C37" s="76"/>
      <c r="D37" s="76"/>
      <c r="E37" s="76"/>
      <c r="F37" s="76"/>
      <c r="G37" s="76"/>
      <c r="H37" s="76"/>
      <c r="I37" s="64"/>
    </row>
    <row r="38" spans="1:9" ht="15.75">
      <c r="A38" s="64" t="s">
        <v>37</v>
      </c>
      <c r="B38" s="76"/>
      <c r="C38" s="76">
        <v>0</v>
      </c>
      <c r="D38" s="76">
        <v>0</v>
      </c>
      <c r="E38" s="76">
        <v>0</v>
      </c>
      <c r="F38" s="76">
        <v>1918</v>
      </c>
      <c r="G38" s="76">
        <f>SUM(C38:F38)</f>
        <v>1918</v>
      </c>
      <c r="H38" s="76">
        <v>-91</v>
      </c>
      <c r="I38" s="103">
        <f>SUM(G38:H38)</f>
        <v>1827</v>
      </c>
    </row>
    <row r="39" spans="1:9" ht="15.75">
      <c r="A39" s="64"/>
      <c r="B39" s="76"/>
      <c r="C39" s="25"/>
      <c r="D39" s="25"/>
      <c r="E39" s="25"/>
      <c r="F39" s="25"/>
      <c r="G39" s="25"/>
      <c r="H39" s="76"/>
      <c r="I39" s="64"/>
    </row>
    <row r="40" spans="1:9" ht="15.75">
      <c r="A40" s="64" t="s">
        <v>109</v>
      </c>
      <c r="B40" s="76"/>
      <c r="C40" s="76">
        <v>0</v>
      </c>
      <c r="D40" s="76">
        <v>0</v>
      </c>
      <c r="E40" s="76">
        <v>0</v>
      </c>
      <c r="F40" s="25">
        <v>-1980</v>
      </c>
      <c r="G40" s="76">
        <f>SUM(C40:F40)</f>
        <v>-1980</v>
      </c>
      <c r="H40" s="76"/>
      <c r="I40" s="103">
        <f>SUM(G40:H40)</f>
        <v>-1980</v>
      </c>
    </row>
    <row r="41" spans="1:9" ht="15.75">
      <c r="A41" s="64"/>
      <c r="B41" s="76"/>
      <c r="C41" s="25"/>
      <c r="D41" s="25"/>
      <c r="E41" s="25"/>
      <c r="F41" s="25"/>
      <c r="G41" s="25"/>
      <c r="H41" s="76"/>
      <c r="I41" s="64"/>
    </row>
    <row r="42" spans="1:9" ht="15.75">
      <c r="A42" s="64" t="s">
        <v>108</v>
      </c>
      <c r="B42" s="76"/>
      <c r="C42" s="25">
        <v>0</v>
      </c>
      <c r="D42" s="25">
        <v>0</v>
      </c>
      <c r="E42" s="25">
        <v>0</v>
      </c>
      <c r="F42" s="25">
        <v>0</v>
      </c>
      <c r="G42" s="25">
        <v>0</v>
      </c>
      <c r="H42" s="76">
        <v>1074</v>
      </c>
      <c r="I42" s="103">
        <f>SUM(G42:H42)</f>
        <v>1074</v>
      </c>
    </row>
    <row r="43" spans="1:9" ht="15.75">
      <c r="A43" s="64"/>
      <c r="B43" s="76"/>
      <c r="C43" s="25"/>
      <c r="D43" s="25"/>
      <c r="E43" s="25"/>
      <c r="F43" s="25"/>
      <c r="G43" s="25"/>
      <c r="H43" s="76"/>
      <c r="I43" s="103"/>
    </row>
    <row r="44" spans="1:9" ht="15.75">
      <c r="A44" s="64" t="s">
        <v>72</v>
      </c>
      <c r="B44" s="76"/>
      <c r="C44" s="25"/>
      <c r="D44" s="25"/>
      <c r="E44" s="25"/>
      <c r="F44" s="25"/>
      <c r="G44" s="25"/>
      <c r="H44" s="76"/>
      <c r="I44" s="64"/>
    </row>
    <row r="45" spans="1:9" ht="15.75">
      <c r="A45" s="50" t="s">
        <v>112</v>
      </c>
      <c r="B45" s="76"/>
      <c r="C45" s="25"/>
      <c r="D45" s="25"/>
      <c r="E45" s="25"/>
      <c r="F45" s="25"/>
      <c r="G45" s="25"/>
      <c r="H45" s="76"/>
      <c r="I45" s="64"/>
    </row>
    <row r="46" spans="1:9" ht="15.75">
      <c r="A46" s="50" t="s">
        <v>113</v>
      </c>
      <c r="B46" s="76"/>
      <c r="C46" s="25">
        <v>0</v>
      </c>
      <c r="D46" s="25">
        <v>0</v>
      </c>
      <c r="E46" s="25">
        <v>-224</v>
      </c>
      <c r="F46" s="25">
        <v>0</v>
      </c>
      <c r="G46" s="25">
        <f>SUM(C46:F46)</f>
        <v>-224</v>
      </c>
      <c r="H46" s="76">
        <v>0</v>
      </c>
      <c r="I46" s="103">
        <f>SUM(G46:H46)</f>
        <v>-224</v>
      </c>
    </row>
    <row r="47" spans="1:9" ht="15.75">
      <c r="A47" s="64"/>
      <c r="B47" s="76"/>
      <c r="C47" s="28"/>
      <c r="D47" s="28"/>
      <c r="E47" s="28"/>
      <c r="F47" s="28"/>
      <c r="G47" s="28"/>
      <c r="H47" s="107"/>
      <c r="I47" s="107"/>
    </row>
    <row r="48" spans="1:9" ht="15.75">
      <c r="A48" s="64" t="s">
        <v>123</v>
      </c>
      <c r="B48" s="76"/>
      <c r="C48" s="25">
        <f>SUM(C36:C47)</f>
        <v>49500</v>
      </c>
      <c r="D48" s="25">
        <f aca="true" t="shared" si="2" ref="D48:I48">SUM(D36:D47)</f>
        <v>2669</v>
      </c>
      <c r="E48" s="25">
        <f t="shared" si="2"/>
        <v>-249</v>
      </c>
      <c r="F48" s="25">
        <f t="shared" si="2"/>
        <v>7956</v>
      </c>
      <c r="G48" s="25">
        <f t="shared" si="2"/>
        <v>59876</v>
      </c>
      <c r="H48" s="25">
        <f t="shared" si="2"/>
        <v>2556</v>
      </c>
      <c r="I48" s="25">
        <f t="shared" si="2"/>
        <v>62432</v>
      </c>
    </row>
    <row r="49" spans="1:9" ht="15.75">
      <c r="A49" s="64"/>
      <c r="B49" s="76"/>
      <c r="C49" s="25"/>
      <c r="D49" s="25"/>
      <c r="E49" s="25"/>
      <c r="F49" s="25"/>
      <c r="G49" s="25"/>
      <c r="H49" s="64"/>
      <c r="I49" s="64"/>
    </row>
    <row r="50" spans="1:9" ht="15.75">
      <c r="A50" s="64" t="s">
        <v>124</v>
      </c>
      <c r="B50" s="76"/>
      <c r="C50" s="25"/>
      <c r="D50" s="25"/>
      <c r="E50" s="25"/>
      <c r="F50" s="25"/>
      <c r="G50" s="25"/>
      <c r="H50" s="64"/>
      <c r="I50" s="64"/>
    </row>
    <row r="51" spans="1:9" ht="15.75">
      <c r="A51" s="108" t="s">
        <v>125</v>
      </c>
      <c r="B51" s="76"/>
      <c r="C51" s="25">
        <v>0</v>
      </c>
      <c r="D51" s="25">
        <v>0</v>
      </c>
      <c r="E51" s="25">
        <v>0</v>
      </c>
      <c r="F51" s="25">
        <v>839</v>
      </c>
      <c r="G51" s="76">
        <f>SUM(C51:F51)</f>
        <v>839</v>
      </c>
      <c r="H51" s="106">
        <v>0</v>
      </c>
      <c r="I51" s="71">
        <f>SUM(G51:H51)</f>
        <v>839</v>
      </c>
    </row>
    <row r="52" spans="1:9" ht="15.75">
      <c r="A52" s="64"/>
      <c r="B52" s="76"/>
      <c r="C52" s="76"/>
      <c r="D52" s="76"/>
      <c r="E52" s="76"/>
      <c r="F52" s="76"/>
      <c r="G52" s="76"/>
      <c r="H52" s="64"/>
      <c r="I52" s="64"/>
    </row>
    <row r="53" spans="1:9" ht="16.5" thickBot="1">
      <c r="A53" s="80" t="s">
        <v>126</v>
      </c>
      <c r="B53" s="76"/>
      <c r="C53" s="33">
        <f>SUM(C48:C52)</f>
        <v>49500</v>
      </c>
      <c r="D53" s="33">
        <f aca="true" t="shared" si="3" ref="D53:I53">SUM(D48:D52)</f>
        <v>2669</v>
      </c>
      <c r="E53" s="33">
        <f t="shared" si="3"/>
        <v>-249</v>
      </c>
      <c r="F53" s="33">
        <f t="shared" si="3"/>
        <v>8795</v>
      </c>
      <c r="G53" s="33">
        <f t="shared" si="3"/>
        <v>60715</v>
      </c>
      <c r="H53" s="33">
        <f t="shared" si="3"/>
        <v>2556</v>
      </c>
      <c r="I53" s="33">
        <f t="shared" si="3"/>
        <v>63271</v>
      </c>
    </row>
    <row r="54" ht="16.5" thickTop="1">
      <c r="I54" s="71"/>
    </row>
    <row r="57" ht="15.75">
      <c r="A57" s="56"/>
    </row>
    <row r="58" ht="15.75">
      <c r="A58" s="56"/>
    </row>
    <row r="59" ht="15.75">
      <c r="A59" s="56" t="s">
        <v>23</v>
      </c>
    </row>
    <row r="60" ht="15.75">
      <c r="A60" s="76"/>
    </row>
    <row r="61" ht="15.75">
      <c r="A61" s="76"/>
    </row>
    <row r="62" ht="15.75">
      <c r="A62" s="76"/>
    </row>
    <row r="63" ht="15.75">
      <c r="A63" s="76"/>
    </row>
    <row r="64" spans="1:8" ht="15.75">
      <c r="A64" s="64"/>
      <c r="H64" s="78"/>
    </row>
    <row r="65" ht="15.75">
      <c r="A65" s="64"/>
    </row>
    <row r="66" ht="15.75">
      <c r="A66" s="64"/>
    </row>
    <row r="67" ht="15.75">
      <c r="A67" s="64"/>
    </row>
  </sheetData>
  <printOptions horizontalCentered="1"/>
  <pageMargins left="0.37" right="0.48"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I86"/>
  <sheetViews>
    <sheetView workbookViewId="0" topLeftCell="A53">
      <selection activeCell="C66" sqref="C66"/>
    </sheetView>
  </sheetViews>
  <sheetFormatPr defaultColWidth="9.140625" defaultRowHeight="12.75"/>
  <cols>
    <col min="1" max="2" width="3.00390625" style="50" customWidth="1"/>
    <col min="3" max="3" width="51.57421875" style="50" customWidth="1"/>
    <col min="4" max="4" width="14.57421875" style="76" customWidth="1"/>
    <col min="5" max="5" width="5.28125" style="50" customWidth="1"/>
    <col min="6" max="6" width="13.7109375" style="64" customWidth="1"/>
    <col min="7" max="16384" width="9.140625" style="50" customWidth="1"/>
  </cols>
  <sheetData>
    <row r="1" ht="15.75">
      <c r="A1" s="49" t="str">
        <f>'IS'!A1</f>
        <v>KEIN HING INTERNATIONAL BERHAD</v>
      </c>
    </row>
    <row r="2" ht="15.75">
      <c r="A2" s="52" t="str">
        <f>'IS'!A2</f>
        <v>(Company No. 616056-T)</v>
      </c>
    </row>
    <row r="4" ht="15.75">
      <c r="A4" s="53" t="s">
        <v>26</v>
      </c>
    </row>
    <row r="5" ht="15.75">
      <c r="A5" s="53" t="str">
        <f>'IS'!A5</f>
        <v>FOR THE FOURTH QUARTER ENDED 30 APRIL 2007</v>
      </c>
    </row>
    <row r="6" spans="1:4" ht="15.75">
      <c r="A6" s="53" t="s">
        <v>16</v>
      </c>
      <c r="D6" s="64"/>
    </row>
    <row r="7" spans="1:4" ht="15.75">
      <c r="A7" s="53"/>
      <c r="D7" s="64"/>
    </row>
    <row r="8" spans="1:6" ht="15.75">
      <c r="A8" s="53"/>
      <c r="D8" s="51"/>
      <c r="F8" s="98" t="s">
        <v>86</v>
      </c>
    </row>
    <row r="9" spans="1:6" ht="15.75">
      <c r="A9" s="53"/>
      <c r="D9" s="54"/>
      <c r="E9" s="53"/>
      <c r="F9" s="79" t="s">
        <v>27</v>
      </c>
    </row>
    <row r="10" spans="1:6" ht="15.75">
      <c r="A10" s="53"/>
      <c r="D10" s="54" t="s">
        <v>27</v>
      </c>
      <c r="E10" s="54"/>
      <c r="F10" s="79" t="s">
        <v>19</v>
      </c>
    </row>
    <row r="11" spans="1:6" ht="15.75">
      <c r="A11" s="53"/>
      <c r="D11" s="54" t="s">
        <v>18</v>
      </c>
      <c r="E11" s="53"/>
      <c r="F11" s="79" t="s">
        <v>79</v>
      </c>
    </row>
    <row r="12" spans="1:6" ht="15.75">
      <c r="A12" s="53"/>
      <c r="D12" s="79" t="s">
        <v>78</v>
      </c>
      <c r="E12" s="80"/>
      <c r="F12" s="79" t="s">
        <v>80</v>
      </c>
    </row>
    <row r="13" spans="1:6" ht="15.75">
      <c r="A13" s="53"/>
      <c r="B13" s="53"/>
      <c r="C13" s="53"/>
      <c r="D13" s="19">
        <f>'IS'!E14</f>
        <v>39202</v>
      </c>
      <c r="F13" s="19">
        <v>38837</v>
      </c>
    </row>
    <row r="14" spans="1:6" ht="15.75">
      <c r="A14" s="53"/>
      <c r="D14" s="79" t="s">
        <v>5</v>
      </c>
      <c r="E14" s="79"/>
      <c r="F14" s="79" t="s">
        <v>5</v>
      </c>
    </row>
    <row r="15" spans="1:4" ht="15.75">
      <c r="A15" s="53"/>
      <c r="D15" s="64"/>
    </row>
    <row r="16" spans="1:5" ht="15.75">
      <c r="A16" s="81" t="s">
        <v>39</v>
      </c>
      <c r="B16" s="82"/>
      <c r="C16" s="82"/>
      <c r="D16" s="83"/>
      <c r="E16" s="8"/>
    </row>
    <row r="17" spans="1:6" ht="15.75">
      <c r="A17" s="82"/>
      <c r="B17" s="82" t="s">
        <v>9</v>
      </c>
      <c r="C17" s="82"/>
      <c r="D17" s="83">
        <v>4736</v>
      </c>
      <c r="E17" s="8"/>
      <c r="F17" s="104">
        <v>1896</v>
      </c>
    </row>
    <row r="18" spans="1:6" ht="15.75">
      <c r="A18" s="84"/>
      <c r="B18" s="82" t="s">
        <v>40</v>
      </c>
      <c r="C18" s="82"/>
      <c r="D18" s="83"/>
      <c r="E18" s="8"/>
      <c r="F18" s="104"/>
    </row>
    <row r="19" spans="1:6" ht="15.75">
      <c r="A19" s="82"/>
      <c r="B19" s="85"/>
      <c r="C19" s="82" t="s">
        <v>54</v>
      </c>
      <c r="D19" s="76">
        <v>9841</v>
      </c>
      <c r="E19" s="8"/>
      <c r="F19" s="76">
        <v>9824</v>
      </c>
    </row>
    <row r="20" spans="1:6" ht="15.75">
      <c r="A20" s="82"/>
      <c r="B20" s="85"/>
      <c r="C20" s="82" t="s">
        <v>55</v>
      </c>
      <c r="D20" s="76">
        <v>2501</v>
      </c>
      <c r="E20" s="8"/>
      <c r="F20" s="76">
        <v>2650</v>
      </c>
    </row>
    <row r="21" spans="1:6" ht="15.75">
      <c r="A21" s="82"/>
      <c r="B21" s="85"/>
      <c r="C21" s="82"/>
      <c r="D21" s="28"/>
      <c r="E21" s="8"/>
      <c r="F21" s="28"/>
    </row>
    <row r="22" spans="1:6" ht="15.75">
      <c r="A22" s="82"/>
      <c r="B22" s="86" t="s">
        <v>41</v>
      </c>
      <c r="C22" s="82"/>
      <c r="D22" s="76">
        <f>SUM(D17:D21)</f>
        <v>17078</v>
      </c>
      <c r="E22" s="8"/>
      <c r="F22" s="76">
        <f>SUM(F17:F21)</f>
        <v>14370</v>
      </c>
    </row>
    <row r="23" spans="1:6" ht="15.75">
      <c r="A23" s="82"/>
      <c r="B23" s="86"/>
      <c r="C23" s="82"/>
      <c r="E23" s="8"/>
      <c r="F23" s="76"/>
    </row>
    <row r="24" spans="1:6" ht="15.75">
      <c r="A24" s="82"/>
      <c r="B24" s="86" t="s">
        <v>42</v>
      </c>
      <c r="C24" s="82"/>
      <c r="E24" s="8"/>
      <c r="F24" s="76"/>
    </row>
    <row r="25" spans="1:6" ht="15.75">
      <c r="A25" s="82"/>
      <c r="B25" s="85"/>
      <c r="C25" s="82" t="s">
        <v>2</v>
      </c>
      <c r="D25" s="76">
        <v>2809</v>
      </c>
      <c r="E25" s="8"/>
      <c r="F25" s="76">
        <v>2138</v>
      </c>
    </row>
    <row r="26" spans="1:6" ht="15.75">
      <c r="A26" s="82"/>
      <c r="B26" s="85"/>
      <c r="C26" s="82" t="s">
        <v>43</v>
      </c>
      <c r="D26" s="76">
        <v>-5701</v>
      </c>
      <c r="E26" s="8"/>
      <c r="F26" s="76">
        <v>3972</v>
      </c>
    </row>
    <row r="27" spans="1:6" ht="15.75">
      <c r="A27" s="82"/>
      <c r="B27" s="85"/>
      <c r="C27" s="82" t="s">
        <v>44</v>
      </c>
      <c r="D27" s="76">
        <f>648</f>
        <v>648</v>
      </c>
      <c r="E27" s="8"/>
      <c r="F27" s="76">
        <v>-5699</v>
      </c>
    </row>
    <row r="28" spans="1:6" ht="15.75">
      <c r="A28" s="82"/>
      <c r="B28" s="85"/>
      <c r="C28" s="82"/>
      <c r="D28" s="28"/>
      <c r="E28" s="8"/>
      <c r="F28" s="28"/>
    </row>
    <row r="29" spans="1:6" ht="15.75">
      <c r="A29" s="82"/>
      <c r="B29" s="85" t="s">
        <v>45</v>
      </c>
      <c r="C29" s="82"/>
      <c r="D29" s="76">
        <f>SUM(D22:D28)</f>
        <v>14834</v>
      </c>
      <c r="E29" s="8"/>
      <c r="F29" s="76">
        <f>SUM(F22:F28)</f>
        <v>14781</v>
      </c>
    </row>
    <row r="30" spans="1:6" ht="15.75">
      <c r="A30" s="82"/>
      <c r="B30" s="85"/>
      <c r="C30" s="82" t="s">
        <v>46</v>
      </c>
      <c r="D30" s="76">
        <v>-683</v>
      </c>
      <c r="E30" s="8"/>
      <c r="F30" s="76">
        <v>-915</v>
      </c>
    </row>
    <row r="31" spans="1:6" ht="15.75">
      <c r="A31" s="82"/>
      <c r="B31" s="82"/>
      <c r="C31" s="82"/>
      <c r="E31" s="8"/>
      <c r="F31" s="76"/>
    </row>
    <row r="32" spans="1:6" ht="15.75">
      <c r="A32" s="82"/>
      <c r="B32" s="87" t="s">
        <v>47</v>
      </c>
      <c r="C32" s="82"/>
      <c r="D32" s="58">
        <f>SUM(D29:D31)</f>
        <v>14151</v>
      </c>
      <c r="E32" s="8"/>
      <c r="F32" s="58">
        <f>SUM(F29:F31)</f>
        <v>13866</v>
      </c>
    </row>
    <row r="33" spans="1:6" ht="15.75">
      <c r="A33" s="82"/>
      <c r="B33" s="82"/>
      <c r="C33" s="82"/>
      <c r="E33" s="8"/>
      <c r="F33" s="76"/>
    </row>
    <row r="34" spans="1:6" ht="15.75">
      <c r="A34" s="87" t="s">
        <v>48</v>
      </c>
      <c r="B34" s="84"/>
      <c r="C34" s="82"/>
      <c r="E34" s="8"/>
      <c r="F34" s="76"/>
    </row>
    <row r="35" spans="1:6" ht="15.75">
      <c r="A35" s="82"/>
      <c r="B35" s="86"/>
      <c r="C35" s="82"/>
      <c r="E35" s="8"/>
      <c r="F35" s="76"/>
    </row>
    <row r="36" spans="1:6" ht="15.75">
      <c r="A36" s="82"/>
      <c r="B36" s="86"/>
      <c r="C36" s="82" t="s">
        <v>106</v>
      </c>
      <c r="D36" s="76">
        <v>0</v>
      </c>
      <c r="E36" s="8"/>
      <c r="F36" s="76">
        <v>-501</v>
      </c>
    </row>
    <row r="37" spans="1:6" ht="15.75">
      <c r="A37" s="82"/>
      <c r="B37" s="86"/>
      <c r="C37" s="82" t="s">
        <v>110</v>
      </c>
      <c r="D37" s="76">
        <v>0</v>
      </c>
      <c r="E37" s="8"/>
      <c r="F37" s="76">
        <v>377</v>
      </c>
    </row>
    <row r="38" spans="1:6" ht="15.75">
      <c r="A38" s="82"/>
      <c r="B38" s="85"/>
      <c r="C38" s="82" t="s">
        <v>104</v>
      </c>
      <c r="D38" s="76">
        <v>-329</v>
      </c>
      <c r="E38" s="8"/>
      <c r="F38" s="76">
        <v>-5</v>
      </c>
    </row>
    <row r="39" spans="1:6" ht="15.75">
      <c r="A39" s="82"/>
      <c r="B39" s="85"/>
      <c r="C39" s="82" t="s">
        <v>105</v>
      </c>
      <c r="D39" s="76">
        <v>1011</v>
      </c>
      <c r="E39" s="8"/>
      <c r="F39" s="76">
        <v>1074</v>
      </c>
    </row>
    <row r="40" spans="1:6" ht="15.75">
      <c r="A40" s="82"/>
      <c r="B40" s="85"/>
      <c r="C40" s="82" t="s">
        <v>56</v>
      </c>
      <c r="D40" s="76">
        <v>1974</v>
      </c>
      <c r="E40" s="8"/>
      <c r="F40" s="76">
        <v>58</v>
      </c>
    </row>
    <row r="41" spans="1:6" ht="15.75">
      <c r="A41" s="82"/>
      <c r="B41" s="85"/>
      <c r="C41" s="82" t="s">
        <v>117</v>
      </c>
      <c r="D41" s="76">
        <v>-387</v>
      </c>
      <c r="E41" s="8"/>
      <c r="F41" s="76">
        <v>-2</v>
      </c>
    </row>
    <row r="42" spans="1:6" ht="15.75">
      <c r="A42" s="82"/>
      <c r="B42" s="85"/>
      <c r="C42" s="82" t="s">
        <v>57</v>
      </c>
      <c r="D42" s="76">
        <v>-9049</v>
      </c>
      <c r="E42" s="8"/>
      <c r="F42" s="76">
        <v>-6856</v>
      </c>
    </row>
    <row r="43" spans="1:6" ht="15.75">
      <c r="A43" s="82"/>
      <c r="B43" s="85"/>
      <c r="C43" s="82" t="s">
        <v>49</v>
      </c>
      <c r="D43" s="76">
        <v>218</v>
      </c>
      <c r="E43" s="8"/>
      <c r="F43" s="76">
        <v>54</v>
      </c>
    </row>
    <row r="44" spans="1:6" ht="15.75">
      <c r="A44" s="82"/>
      <c r="B44" s="85"/>
      <c r="C44" s="82" t="s">
        <v>118</v>
      </c>
      <c r="E44" s="8"/>
      <c r="F44" s="76">
        <v>-14</v>
      </c>
    </row>
    <row r="45" spans="1:6" ht="15.75">
      <c r="A45" s="82"/>
      <c r="B45" s="82"/>
      <c r="C45" s="82"/>
      <c r="E45" s="8"/>
      <c r="F45" s="76"/>
    </row>
    <row r="46" spans="1:6" ht="15.75">
      <c r="A46" s="82"/>
      <c r="B46" s="87" t="s">
        <v>50</v>
      </c>
      <c r="C46" s="82"/>
      <c r="D46" s="58">
        <f>SUM(D36:D45)</f>
        <v>-6562</v>
      </c>
      <c r="E46" s="8"/>
      <c r="F46" s="58">
        <f>SUM(F36:F45)</f>
        <v>-5815</v>
      </c>
    </row>
    <row r="47" spans="1:6" ht="15.75">
      <c r="A47" s="82"/>
      <c r="B47" s="82"/>
      <c r="C47" s="82"/>
      <c r="E47" s="8"/>
      <c r="F47" s="76"/>
    </row>
    <row r="48" spans="1:5" ht="15.75">
      <c r="A48" s="87" t="s">
        <v>51</v>
      </c>
      <c r="B48" s="84"/>
      <c r="C48" s="82"/>
      <c r="E48" s="8"/>
    </row>
    <row r="49" spans="1:5" ht="15.75">
      <c r="A49" s="82"/>
      <c r="B49" s="84"/>
      <c r="C49" s="82"/>
      <c r="E49" s="8"/>
    </row>
    <row r="50" spans="1:6" ht="15.75">
      <c r="A50" s="82"/>
      <c r="B50" s="84"/>
      <c r="C50" s="82" t="s">
        <v>111</v>
      </c>
      <c r="D50" s="76">
        <v>-336</v>
      </c>
      <c r="E50" s="8"/>
      <c r="F50" s="76">
        <v>-568</v>
      </c>
    </row>
    <row r="51" spans="1:7" ht="15.75">
      <c r="A51" s="82"/>
      <c r="C51" s="86" t="s">
        <v>73</v>
      </c>
      <c r="D51" s="76">
        <v>7659</v>
      </c>
      <c r="E51" s="8"/>
      <c r="F51" s="76">
        <v>0</v>
      </c>
      <c r="G51" s="76"/>
    </row>
    <row r="52" spans="1:6" ht="15.75">
      <c r="A52" s="82"/>
      <c r="C52" s="82" t="s">
        <v>74</v>
      </c>
      <c r="D52" s="76">
        <v>-3989</v>
      </c>
      <c r="E52" s="8"/>
      <c r="F52" s="76">
        <v>-2799</v>
      </c>
    </row>
    <row r="53" spans="1:6" ht="15.75">
      <c r="A53" s="82"/>
      <c r="C53" s="82" t="s">
        <v>76</v>
      </c>
      <c r="D53" s="76">
        <v>-3442</v>
      </c>
      <c r="E53" s="8"/>
      <c r="F53" s="76">
        <v>-2201</v>
      </c>
    </row>
    <row r="54" spans="1:6" ht="15.75">
      <c r="A54" s="82"/>
      <c r="C54" s="86" t="s">
        <v>75</v>
      </c>
      <c r="D54" s="76">
        <v>-5258</v>
      </c>
      <c r="E54" s="8"/>
      <c r="F54" s="76">
        <v>-4623</v>
      </c>
    </row>
    <row r="55" spans="1:6" ht="15.75">
      <c r="A55" s="82"/>
      <c r="C55" s="86" t="s">
        <v>109</v>
      </c>
      <c r="D55" s="76">
        <v>-990</v>
      </c>
      <c r="E55" s="8"/>
      <c r="F55" s="76">
        <v>-1980</v>
      </c>
    </row>
    <row r="56" spans="1:6" ht="15.75">
      <c r="A56" s="82"/>
      <c r="C56" s="82" t="s">
        <v>52</v>
      </c>
      <c r="D56" s="76">
        <v>-2719</v>
      </c>
      <c r="E56" s="8"/>
      <c r="F56" s="76">
        <v>-2703</v>
      </c>
    </row>
    <row r="57" spans="1:5" ht="15.75">
      <c r="A57" s="82"/>
      <c r="B57" s="82"/>
      <c r="C57" s="82"/>
      <c r="E57" s="8"/>
    </row>
    <row r="58" spans="1:7" ht="15.75">
      <c r="A58" s="82"/>
      <c r="B58" s="87" t="s">
        <v>63</v>
      </c>
      <c r="C58" s="82"/>
      <c r="D58" s="58">
        <f>SUM(D50:D57)</f>
        <v>-9075</v>
      </c>
      <c r="E58" s="8"/>
      <c r="F58" s="58">
        <f>SUM(F50:F57)</f>
        <v>-14874</v>
      </c>
      <c r="G58" s="71"/>
    </row>
    <row r="59" spans="1:6" ht="15.75">
      <c r="A59" s="82"/>
      <c r="B59" s="82"/>
      <c r="C59" s="82"/>
      <c r="E59" s="8"/>
      <c r="F59" s="76"/>
    </row>
    <row r="60" spans="1:6" ht="15.75">
      <c r="A60" s="87" t="s">
        <v>119</v>
      </c>
      <c r="B60" s="87"/>
      <c r="C60" s="82"/>
      <c r="E60" s="8"/>
      <c r="F60" s="76"/>
    </row>
    <row r="61" spans="1:6" ht="15.75">
      <c r="A61" s="87"/>
      <c r="B61" s="87" t="s">
        <v>120</v>
      </c>
      <c r="C61" s="82"/>
      <c r="D61" s="76">
        <v>-240</v>
      </c>
      <c r="E61" s="8"/>
      <c r="F61" s="76">
        <v>-224</v>
      </c>
    </row>
    <row r="62" spans="1:6" ht="15.75">
      <c r="A62" s="87"/>
      <c r="B62" s="87"/>
      <c r="C62" s="82"/>
      <c r="D62" s="28"/>
      <c r="E62" s="8"/>
      <c r="F62" s="28"/>
    </row>
    <row r="63" spans="1:6" ht="15.75">
      <c r="A63" s="87" t="s">
        <v>130</v>
      </c>
      <c r="B63" s="82"/>
      <c r="C63" s="82"/>
      <c r="D63" s="76">
        <f>D32+D46+D58+D61</f>
        <v>-1726</v>
      </c>
      <c r="E63" s="8"/>
      <c r="F63" s="76">
        <f>F32+F46+F58+F61</f>
        <v>-7047</v>
      </c>
    </row>
    <row r="64" spans="1:6" ht="15.75">
      <c r="A64" s="87" t="s">
        <v>59</v>
      </c>
      <c r="B64" s="82"/>
      <c r="C64" s="82"/>
      <c r="D64" s="76">
        <v>2842</v>
      </c>
      <c r="E64" s="8"/>
      <c r="F64" s="76">
        <v>9275</v>
      </c>
    </row>
    <row r="65" spans="1:6" ht="15.75">
      <c r="A65" s="87" t="s">
        <v>121</v>
      </c>
      <c r="B65" s="82"/>
      <c r="C65" s="82"/>
      <c r="D65" s="76">
        <v>51</v>
      </c>
      <c r="E65" s="8"/>
      <c r="F65" s="76">
        <v>665</v>
      </c>
    </row>
    <row r="66" spans="1:6" ht="15.75">
      <c r="A66" s="87"/>
      <c r="B66" s="82"/>
      <c r="C66" s="82"/>
      <c r="E66" s="8"/>
      <c r="F66" s="76"/>
    </row>
    <row r="67" spans="1:6" ht="16.5" thickBot="1">
      <c r="A67" s="87" t="s">
        <v>60</v>
      </c>
      <c r="B67" s="82"/>
      <c r="C67" s="82"/>
      <c r="D67" s="88">
        <f>SUM(D63:D66)</f>
        <v>1167</v>
      </c>
      <c r="E67" s="8"/>
      <c r="F67" s="88">
        <f>SUM(F63:F66)</f>
        <v>2893</v>
      </c>
    </row>
    <row r="68" spans="1:6" ht="16.5" thickTop="1">
      <c r="A68" s="82"/>
      <c r="B68" s="82"/>
      <c r="C68" s="82"/>
      <c r="E68" s="8"/>
      <c r="F68" s="76"/>
    </row>
    <row r="69" spans="1:6" ht="15.75">
      <c r="A69" s="82"/>
      <c r="B69" s="82"/>
      <c r="C69" s="82"/>
      <c r="E69" s="8"/>
      <c r="F69" s="76"/>
    </row>
    <row r="70" spans="1:6" ht="15.75">
      <c r="A70" s="87" t="s">
        <v>64</v>
      </c>
      <c r="B70" s="82"/>
      <c r="C70" s="82"/>
      <c r="E70" s="8"/>
      <c r="F70" s="25"/>
    </row>
    <row r="71" spans="1:6" ht="15.75">
      <c r="A71" s="82"/>
      <c r="B71" s="82"/>
      <c r="C71" s="82"/>
      <c r="E71" s="8"/>
      <c r="F71" s="25"/>
    </row>
    <row r="72" spans="1:6" ht="15.75">
      <c r="A72" s="82"/>
      <c r="B72" s="82" t="s">
        <v>53</v>
      </c>
      <c r="C72" s="82"/>
      <c r="D72" s="76">
        <v>5495</v>
      </c>
      <c r="E72" s="8"/>
      <c r="F72" s="102">
        <v>4397</v>
      </c>
    </row>
    <row r="73" spans="1:6" ht="15.75">
      <c r="A73" s="89"/>
      <c r="B73" s="82" t="s">
        <v>107</v>
      </c>
      <c r="C73" s="82"/>
      <c r="D73" s="76">
        <v>1050</v>
      </c>
      <c r="E73" s="8"/>
      <c r="F73" s="102">
        <v>1023</v>
      </c>
    </row>
    <row r="74" spans="1:6" ht="15.75">
      <c r="A74" s="82"/>
      <c r="B74" s="82" t="s">
        <v>65</v>
      </c>
      <c r="C74" s="82"/>
      <c r="D74" s="76">
        <v>-5378</v>
      </c>
      <c r="E74" s="8"/>
      <c r="F74" s="102">
        <v>-2527</v>
      </c>
    </row>
    <row r="75" spans="1:6" ht="15.75">
      <c r="A75" s="82"/>
      <c r="B75" s="82"/>
      <c r="C75" s="82"/>
      <c r="D75" s="83"/>
      <c r="E75" s="8"/>
      <c r="F75" s="25"/>
    </row>
    <row r="76" spans="1:6" ht="16.5" thickBot="1">
      <c r="A76" s="82"/>
      <c r="B76" s="82"/>
      <c r="C76" s="82"/>
      <c r="D76" s="90">
        <f>SUM(D72:D75)</f>
        <v>1167</v>
      </c>
      <c r="E76" s="8"/>
      <c r="F76" s="105">
        <f>SUM(F72:F75)</f>
        <v>2893</v>
      </c>
    </row>
    <row r="77" spans="1:6" ht="16.5" thickTop="1">
      <c r="A77" s="8"/>
      <c r="B77" s="8"/>
      <c r="C77" s="8"/>
      <c r="D77" s="56"/>
      <c r="E77" s="8"/>
      <c r="F77" s="25"/>
    </row>
    <row r="78" spans="1:6" ht="15.75">
      <c r="A78" s="91"/>
      <c r="B78" s="91"/>
      <c r="C78" s="91"/>
      <c r="D78" s="25"/>
      <c r="E78" s="25"/>
      <c r="F78" s="25"/>
    </row>
    <row r="79" spans="1:6" ht="15.75">
      <c r="A79" s="76" t="s">
        <v>23</v>
      </c>
      <c r="B79" s="64"/>
      <c r="C79" s="64"/>
      <c r="E79" s="76"/>
      <c r="F79" s="76"/>
    </row>
    <row r="80" spans="1:9" ht="15.75">
      <c r="A80" s="64"/>
      <c r="B80" s="64"/>
      <c r="C80" s="64"/>
      <c r="D80" s="64"/>
      <c r="E80" s="70"/>
      <c r="G80" s="51"/>
      <c r="I80" s="51"/>
    </row>
    <row r="81" spans="1:9" ht="15.75">
      <c r="A81" s="64"/>
      <c r="B81" s="64"/>
      <c r="C81" s="64"/>
      <c r="D81" s="64"/>
      <c r="E81" s="70"/>
      <c r="G81" s="51"/>
      <c r="I81" s="51"/>
    </row>
    <row r="82" spans="1:9" ht="15.75">
      <c r="A82" s="64"/>
      <c r="B82" s="64"/>
      <c r="C82" s="64"/>
      <c r="D82" s="64"/>
      <c r="E82" s="70"/>
      <c r="G82" s="51"/>
      <c r="I82" s="51"/>
    </row>
    <row r="83" spans="1:9" ht="15.75">
      <c r="A83" s="64"/>
      <c r="B83" s="64"/>
      <c r="C83" s="64"/>
      <c r="D83" s="64"/>
      <c r="E83" s="70"/>
      <c r="G83" s="51"/>
      <c r="I83" s="51"/>
    </row>
    <row r="84" spans="1:5" ht="15.75">
      <c r="A84" s="64"/>
      <c r="B84" s="64"/>
      <c r="C84" s="64"/>
      <c r="E84" s="64"/>
    </row>
    <row r="85" spans="1:5" ht="15.75">
      <c r="A85" s="64"/>
      <c r="B85" s="64"/>
      <c r="C85" s="64"/>
      <c r="E85" s="64"/>
    </row>
    <row r="86" spans="1:5" ht="15.75">
      <c r="A86" s="64"/>
      <c r="B86" s="64"/>
      <c r="C86" s="64"/>
      <c r="E86" s="64"/>
    </row>
  </sheetData>
  <printOptions/>
  <pageMargins left="0.83" right="0.56" top="0.44" bottom="0.21" header="0.42" footer="0.39"/>
  <pageSetup fitToHeight="2" horizontalDpi="1200" verticalDpi="1200" orientation="portrait" paperSize="9" scale="85" r:id="rId2"/>
  <rowBreaks count="1" manualBreakCount="1">
    <brk id="5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Jason</cp:lastModifiedBy>
  <cp:lastPrinted>2007-06-20T09:27:57Z</cp:lastPrinted>
  <dcterms:created xsi:type="dcterms:W3CDTF">2001-03-17T05:13:36Z</dcterms:created>
  <dcterms:modified xsi:type="dcterms:W3CDTF">2007-06-20T09:45:41Z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369744780</vt:i4>
  </property>
  <property fmtid="{D5CDD505-2E9C-101B-9397-08002B2CF9AE}" pid="3" name="_EmailSubject">
    <vt:lpwstr>Quaterly report</vt:lpwstr>
  </property>
  <property fmtid="{D5CDD505-2E9C-101B-9397-08002B2CF9AE}" pid="4" name="_AuthorEmail">
    <vt:lpwstr>jsldt@tm.net.my</vt:lpwstr>
  </property>
  <property fmtid="{D5CDD505-2E9C-101B-9397-08002B2CF9AE}" pid="5" name="_AuthorEmailDisplayName">
    <vt:lpwstr>Jason</vt:lpwstr>
  </property>
  <property fmtid="{D5CDD505-2E9C-101B-9397-08002B2CF9AE}" pid="6" name="_ReviewingToolsShownOnce">
    <vt:lpwstr/>
  </property>
</Properties>
</file>